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defaultThemeVersion="124226"/>
  <mc:AlternateContent xmlns:mc="http://schemas.openxmlformats.org/markup-compatibility/2006">
    <mc:Choice Requires="x15">
      <x15ac:absPath xmlns:x15ac="http://schemas.microsoft.com/office/spreadsheetml/2010/11/ac" url="https://ncleg.sharepoint.com/sites/frd-division/Shared Documents/Fiscal Notes/2024 Revisions/"/>
    </mc:Choice>
  </mc:AlternateContent>
  <xr:revisionPtr revIDLastSave="109" documentId="8_{A7F656F8-A9EF-4A72-A72C-B97D73148C9F}" xr6:coauthVersionLast="47" xr6:coauthVersionMax="47" xr10:uidLastSave="{1F2CFCDB-DBE1-4C28-8FC8-9955C7896F2B}"/>
  <bookViews>
    <workbookView xWindow="-120" yWindow="-120" windowWidth="29040" windowHeight="15720" firstSheet="2" activeTab="2" xr2:uid="{00000000-000D-0000-FFFF-FFFF00000000}"/>
  </bookViews>
  <sheets>
    <sheet name="INSTRUCTIONS" sheetId="10" r:id="rId1"/>
    <sheet name="NARRATIVE" sheetId="11" r:id="rId2"/>
    <sheet name="POSITIONS" sheetId="7" r:id="rId3"/>
    <sheet name="OPERATING COSTS" sheetId="2" r:id="rId4"/>
    <sheet name="PROGRAM COSTS" sheetId="8" r:id="rId5"/>
    <sheet name="COMMITTEES" sheetId="4" r:id="rId6"/>
  </sheets>
  <definedNames>
    <definedName name="_xlnm.Print_Area" localSheetId="3">'OPERATING COSTS'!$A$1:$G$40</definedName>
    <definedName name="_xlnm.Print_Area" localSheetId="4">'PROGRAM COSTS'!$A$1:$G$22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4" l="1"/>
  <c r="G6" i="8"/>
  <c r="G5" i="8"/>
  <c r="G4" i="8"/>
  <c r="G3" i="8"/>
  <c r="F7" i="8"/>
  <c r="F4" i="8"/>
  <c r="F3" i="8"/>
  <c r="E7" i="8"/>
  <c r="E5" i="8"/>
  <c r="E4" i="8"/>
  <c r="E3" i="8"/>
  <c r="D4" i="8"/>
  <c r="D3" i="8"/>
  <c r="L7" i="7"/>
  <c r="D18" i="7"/>
  <c r="D19" i="7"/>
  <c r="D20" i="7"/>
  <c r="D21" i="7"/>
  <c r="E8" i="4"/>
  <c r="E6" i="4"/>
  <c r="K5" i="7"/>
  <c r="Q5" i="7"/>
  <c r="W5" i="7"/>
  <c r="AC5" i="7"/>
  <c r="AC6" i="7"/>
  <c r="AC7" i="7"/>
  <c r="AC8" i="7"/>
  <c r="AC9" i="7"/>
  <c r="AC10" i="7"/>
  <c r="AC11" i="7"/>
  <c r="AC12" i="7"/>
  <c r="AC13" i="7"/>
  <c r="AC14" i="7"/>
  <c r="AC15" i="7"/>
  <c r="W6" i="7"/>
  <c r="W7" i="7"/>
  <c r="W8" i="7"/>
  <c r="W9" i="7"/>
  <c r="W10" i="7"/>
  <c r="W11" i="7"/>
  <c r="W12" i="7"/>
  <c r="W13" i="7"/>
  <c r="W14" i="7"/>
  <c r="W15" i="7"/>
  <c r="Q6" i="7"/>
  <c r="Q7" i="7"/>
  <c r="Q8" i="7"/>
  <c r="Q9" i="7"/>
  <c r="Q10" i="7"/>
  <c r="Q11" i="7"/>
  <c r="Q12" i="7"/>
  <c r="Q13" i="7"/>
  <c r="Q14" i="7"/>
  <c r="Q15" i="7"/>
  <c r="K4" i="7"/>
  <c r="O4" i="7" s="1"/>
  <c r="K6" i="7"/>
  <c r="K7" i="7"/>
  <c r="K8" i="7"/>
  <c r="K9" i="7"/>
  <c r="K10" i="7"/>
  <c r="K11" i="7"/>
  <c r="K12" i="7"/>
  <c r="K13" i="7"/>
  <c r="K14" i="7"/>
  <c r="K15" i="7"/>
  <c r="D5" i="8"/>
  <c r="F5" i="8"/>
  <c r="D6" i="8"/>
  <c r="E6" i="8"/>
  <c r="F6" i="8"/>
  <c r="D7" i="8"/>
  <c r="G7" i="8"/>
  <c r="C7" i="2"/>
  <c r="C7" i="8" s="1"/>
  <c r="G9" i="8" s="1"/>
  <c r="G9" i="2"/>
  <c r="C6" i="2"/>
  <c r="F9" i="2" s="1"/>
  <c r="C5" i="2"/>
  <c r="E9" i="2"/>
  <c r="C4" i="2"/>
  <c r="D9" i="2"/>
  <c r="C3" i="2"/>
  <c r="C9" i="2" s="1"/>
  <c r="D22" i="7"/>
  <c r="C3" i="8"/>
  <c r="C9" i="8" s="1"/>
  <c r="C6" i="8"/>
  <c r="F9" i="8"/>
  <c r="C5" i="8"/>
  <c r="E9" i="8"/>
  <c r="C4" i="8"/>
  <c r="D9" i="8" s="1"/>
  <c r="G5" i="7"/>
  <c r="G6" i="7"/>
  <c r="G7" i="7"/>
  <c r="G8" i="7"/>
  <c r="G9" i="7"/>
  <c r="G10" i="7"/>
  <c r="G11" i="7"/>
  <c r="G12" i="7"/>
  <c r="G13" i="7"/>
  <c r="G14" i="7"/>
  <c r="G15" i="7"/>
  <c r="G4" i="7"/>
  <c r="L21" i="7"/>
  <c r="M21" i="7"/>
  <c r="N21" i="7"/>
  <c r="O21" i="7"/>
  <c r="G19" i="8"/>
  <c r="G21" i="8"/>
  <c r="F19" i="8"/>
  <c r="F21" i="8"/>
  <c r="E19" i="8"/>
  <c r="E21" i="8"/>
  <c r="D19" i="8"/>
  <c r="D21" i="8"/>
  <c r="C19" i="8"/>
  <c r="C21" i="8"/>
  <c r="AG5" i="7"/>
  <c r="AG6" i="7"/>
  <c r="AG7" i="7"/>
  <c r="AG8" i="7"/>
  <c r="AG9" i="7"/>
  <c r="AG10" i="7"/>
  <c r="AG11" i="7"/>
  <c r="AG12" i="7"/>
  <c r="AG13" i="7"/>
  <c r="AG14" i="7"/>
  <c r="AG15" i="7"/>
  <c r="AA5" i="7"/>
  <c r="AA6" i="7"/>
  <c r="AA7" i="7"/>
  <c r="AA8" i="7"/>
  <c r="AA9" i="7"/>
  <c r="AA10" i="7"/>
  <c r="AA11" i="7"/>
  <c r="AA12" i="7"/>
  <c r="AA13" i="7"/>
  <c r="AA14" i="7"/>
  <c r="AA15" i="7"/>
  <c r="U5" i="7"/>
  <c r="U6" i="7"/>
  <c r="U7" i="7"/>
  <c r="U8" i="7"/>
  <c r="U9" i="7"/>
  <c r="U10" i="7"/>
  <c r="U11" i="7"/>
  <c r="U12" i="7"/>
  <c r="U13" i="7"/>
  <c r="U14" i="7"/>
  <c r="U15" i="7"/>
  <c r="O5" i="7"/>
  <c r="O6" i="7"/>
  <c r="O7" i="7"/>
  <c r="O8" i="7"/>
  <c r="O9" i="7"/>
  <c r="O10" i="7"/>
  <c r="O11" i="7"/>
  <c r="O12" i="7"/>
  <c r="O13" i="7"/>
  <c r="O14" i="7"/>
  <c r="O15" i="7"/>
  <c r="I5" i="7"/>
  <c r="I6" i="7"/>
  <c r="I7" i="7"/>
  <c r="I8" i="7"/>
  <c r="I9" i="7"/>
  <c r="I10" i="7"/>
  <c r="I11" i="7"/>
  <c r="I12" i="7"/>
  <c r="I13" i="7"/>
  <c r="I14" i="7"/>
  <c r="I15" i="7"/>
  <c r="I4" i="7"/>
  <c r="AB6" i="7"/>
  <c r="AB7" i="7"/>
  <c r="AB8" i="7"/>
  <c r="AB9" i="7"/>
  <c r="AB10" i="7"/>
  <c r="AB11" i="7"/>
  <c r="AB12" i="7"/>
  <c r="AB13" i="7"/>
  <c r="AB14" i="7"/>
  <c r="AB15" i="7"/>
  <c r="AH6" i="7"/>
  <c r="AH7" i="7"/>
  <c r="AH8" i="7"/>
  <c r="AH9" i="7"/>
  <c r="AH10" i="7"/>
  <c r="AH11" i="7"/>
  <c r="AH12" i="7"/>
  <c r="AH13" i="7"/>
  <c r="AH14" i="7"/>
  <c r="AH15" i="7"/>
  <c r="V6" i="7"/>
  <c r="V7" i="7"/>
  <c r="V8" i="7"/>
  <c r="V9" i="7"/>
  <c r="V10" i="7"/>
  <c r="V11" i="7"/>
  <c r="V12" i="7"/>
  <c r="V13" i="7"/>
  <c r="V14" i="7"/>
  <c r="V15" i="7"/>
  <c r="P6" i="7"/>
  <c r="P7" i="7"/>
  <c r="P8" i="7"/>
  <c r="P9" i="7"/>
  <c r="P10" i="7"/>
  <c r="P11" i="7"/>
  <c r="P12" i="7"/>
  <c r="P13" i="7"/>
  <c r="P14" i="7"/>
  <c r="P15" i="7"/>
  <c r="J7" i="7"/>
  <c r="J8" i="7"/>
  <c r="J9" i="7"/>
  <c r="J10" i="7"/>
  <c r="J11" i="7"/>
  <c r="J12" i="7"/>
  <c r="J13" i="7"/>
  <c r="J14" i="7"/>
  <c r="J15" i="7"/>
  <c r="H5" i="7"/>
  <c r="H6" i="7"/>
  <c r="J6" i="7"/>
  <c r="H7" i="7"/>
  <c r="H8" i="7"/>
  <c r="H9" i="7"/>
  <c r="H10" i="7"/>
  <c r="H11" i="7"/>
  <c r="H12" i="7"/>
  <c r="H13" i="7"/>
  <c r="H14" i="7"/>
  <c r="H15" i="7"/>
  <c r="H4" i="7"/>
  <c r="Q17" i="7"/>
  <c r="I18" i="7"/>
  <c r="P17" i="7"/>
  <c r="K17" i="7"/>
  <c r="J17" i="7"/>
  <c r="I17" i="7"/>
  <c r="D36" i="2"/>
  <c r="D38" i="2"/>
  <c r="E36" i="2"/>
  <c r="E38" i="2"/>
  <c r="F36" i="2"/>
  <c r="F38" i="2"/>
  <c r="G36" i="2"/>
  <c r="G38" i="2"/>
  <c r="C36" i="2"/>
  <c r="C38" i="2"/>
  <c r="E13" i="4"/>
  <c r="E15" i="4"/>
  <c r="G23" i="4"/>
  <c r="G24" i="4"/>
  <c r="G29" i="4"/>
  <c r="G30" i="4"/>
  <c r="E37" i="4"/>
  <c r="E38" i="4"/>
  <c r="I35" i="4"/>
  <c r="G31" i="4"/>
  <c r="P5" i="7"/>
  <c r="V5" i="7"/>
  <c r="J5" i="7"/>
  <c r="G25" i="4"/>
  <c r="I20" i="4"/>
  <c r="E9" i="4"/>
  <c r="I4" i="4"/>
  <c r="E16" i="4"/>
  <c r="I11" i="4" s="1"/>
  <c r="I49" i="4" s="1"/>
  <c r="I51" i="4" s="1"/>
  <c r="AB5" i="7"/>
  <c r="AH5" i="7"/>
  <c r="Q4" i="7" l="1"/>
  <c r="U4" i="7" s="1"/>
  <c r="M7" i="7"/>
  <c r="R7" i="7"/>
  <c r="T7" i="7" s="1"/>
  <c r="N7" i="7"/>
  <c r="L13" i="7"/>
  <c r="L5" i="7"/>
  <c r="L11" i="7"/>
  <c r="L10" i="7"/>
  <c r="L12" i="7"/>
  <c r="L9" i="7"/>
  <c r="L4" i="7"/>
  <c r="R4" i="7" s="1"/>
  <c r="L8" i="7"/>
  <c r="L15" i="7"/>
  <c r="L6" i="7"/>
  <c r="L14" i="7"/>
  <c r="J4" i="7"/>
  <c r="I19" i="7" s="1"/>
  <c r="I21" i="7" s="1"/>
  <c r="J18" i="7"/>
  <c r="S4" i="7" l="1"/>
  <c r="K18" i="7"/>
  <c r="W4" i="7"/>
  <c r="T4" i="7"/>
  <c r="V4" i="7" s="1"/>
  <c r="K19" i="7" s="1"/>
  <c r="K21" i="7" s="1"/>
  <c r="X4" i="7"/>
  <c r="AD4" i="7" s="1"/>
  <c r="Z7" i="7"/>
  <c r="N6" i="7"/>
  <c r="R6" i="7"/>
  <c r="M6" i="7"/>
  <c r="R15" i="7"/>
  <c r="M15" i="7"/>
  <c r="N15" i="7"/>
  <c r="N8" i="7"/>
  <c r="R8" i="7"/>
  <c r="M8" i="7"/>
  <c r="M4" i="7"/>
  <c r="R9" i="7"/>
  <c r="M9" i="7"/>
  <c r="N9" i="7"/>
  <c r="N12" i="7"/>
  <c r="R12" i="7"/>
  <c r="M12" i="7"/>
  <c r="N10" i="7"/>
  <c r="M10" i="7"/>
  <c r="R10" i="7"/>
  <c r="M11" i="7"/>
  <c r="N11" i="7"/>
  <c r="R11" i="7"/>
  <c r="R5" i="7"/>
  <c r="M5" i="7"/>
  <c r="N5" i="7"/>
  <c r="N4" i="7"/>
  <c r="M13" i="7"/>
  <c r="N13" i="7"/>
  <c r="R13" i="7"/>
  <c r="X7" i="7"/>
  <c r="S7" i="7"/>
  <c r="R14" i="7"/>
  <c r="M14" i="7"/>
  <c r="N14" i="7"/>
  <c r="P4" i="7" l="1"/>
  <c r="J19" i="7" s="1"/>
  <c r="J21" i="7" s="1"/>
  <c r="Y4" i="7"/>
  <c r="AA4" i="7"/>
  <c r="AC4" i="7"/>
  <c r="P18" i="7"/>
  <c r="Z4" i="7"/>
  <c r="AB4" i="7" s="1"/>
  <c r="P19" i="7" s="1"/>
  <c r="P21" i="7" s="1"/>
  <c r="X13" i="7"/>
  <c r="Z13" i="7" s="1"/>
  <c r="S13" i="7"/>
  <c r="T13" i="7"/>
  <c r="X14" i="7"/>
  <c r="Z14" i="7" s="1"/>
  <c r="T14" i="7"/>
  <c r="S14" i="7"/>
  <c r="S12" i="7"/>
  <c r="X12" i="7"/>
  <c r="Z12" i="7" s="1"/>
  <c r="T12" i="7"/>
  <c r="X9" i="7"/>
  <c r="Z9" i="7" s="1"/>
  <c r="S9" i="7"/>
  <c r="T9" i="7"/>
  <c r="X8" i="7"/>
  <c r="Z8" i="7" s="1"/>
  <c r="T8" i="7"/>
  <c r="S8" i="7"/>
  <c r="S5" i="7"/>
  <c r="X5" i="7"/>
  <c r="Z5" i="7" s="1"/>
  <c r="T5" i="7"/>
  <c r="X11" i="7"/>
  <c r="Z11" i="7" s="1"/>
  <c r="S11" i="7"/>
  <c r="T11" i="7"/>
  <c r="S15" i="7"/>
  <c r="T15" i="7"/>
  <c r="X15" i="7"/>
  <c r="Z15" i="7" s="1"/>
  <c r="Y7" i="7"/>
  <c r="AD7" i="7"/>
  <c r="AE7" i="7" s="1"/>
  <c r="S10" i="7"/>
  <c r="X10" i="7"/>
  <c r="Z10" i="7" s="1"/>
  <c r="T10" i="7"/>
  <c r="X6" i="7"/>
  <c r="Z6" i="7" s="1"/>
  <c r="S6" i="7"/>
  <c r="T6" i="7"/>
  <c r="AG4" i="7" l="1"/>
  <c r="Q18" i="7"/>
  <c r="AE4" i="7"/>
  <c r="AF4" i="7"/>
  <c r="AF7" i="7"/>
  <c r="AF14" i="7"/>
  <c r="AD6" i="7"/>
  <c r="AE6" i="7" s="1"/>
  <c r="Y6" i="7"/>
  <c r="Y8" i="7"/>
  <c r="AD8" i="7"/>
  <c r="AE8" i="7" s="1"/>
  <c r="AD10" i="7"/>
  <c r="AE10" i="7" s="1"/>
  <c r="Y10" i="7"/>
  <c r="Y9" i="7"/>
  <c r="AD9" i="7"/>
  <c r="AE9" i="7" s="1"/>
  <c r="Y15" i="7"/>
  <c r="AD15" i="7"/>
  <c r="AE15" i="7" s="1"/>
  <c r="AD12" i="7"/>
  <c r="AE12" i="7" s="1"/>
  <c r="Y12" i="7"/>
  <c r="Y14" i="7"/>
  <c r="AD14" i="7"/>
  <c r="AE14" i="7" s="1"/>
  <c r="Y11" i="7"/>
  <c r="AD11" i="7"/>
  <c r="AE11" i="7" s="1"/>
  <c r="AD5" i="7"/>
  <c r="AE5" i="7" s="1"/>
  <c r="Y5" i="7"/>
  <c r="Y13" i="7"/>
  <c r="AD13" i="7"/>
  <c r="AE13" i="7" s="1"/>
  <c r="AH4" i="7" l="1"/>
  <c r="Q19" i="7" s="1"/>
  <c r="Q21" i="7" s="1"/>
  <c r="AF15" i="7"/>
  <c r="AF12" i="7"/>
  <c r="AF9" i="7"/>
  <c r="AF10" i="7"/>
  <c r="AF6" i="7"/>
  <c r="AF5" i="7"/>
  <c r="AF11" i="7"/>
  <c r="AF13" i="7"/>
  <c r="AF8" i="7"/>
</calcChain>
</file>

<file path=xl/sharedStrings.xml><?xml version="1.0" encoding="utf-8"?>
<sst xmlns="http://schemas.openxmlformats.org/spreadsheetml/2006/main" count="240" uniqueCount="172">
  <si>
    <t>Instructions for completing the Fiscal Note Request</t>
  </si>
  <si>
    <t>Instructions for completing this spreadsheet:</t>
  </si>
  <si>
    <r>
      <t xml:space="preserve">Agency responses to requests must include a </t>
    </r>
    <r>
      <rPr>
        <u/>
        <sz val="10.5"/>
        <rFont val="Calibri"/>
        <family val="2"/>
        <scheme val="minor"/>
      </rPr>
      <t>full description</t>
    </r>
    <r>
      <rPr>
        <sz val="10.5"/>
        <rFont val="Calibri"/>
        <family val="2"/>
        <scheme val="minor"/>
      </rPr>
      <t xml:space="preserve"> of the potential
impact of the proposed legislation on the agency's workload. The description
must include a detailed explanation of and justification for any additional
resources needed.
</t>
    </r>
  </si>
  <si>
    <r>
      <t>1) Use the tabs of this spreadsheet to provide applicable information on: 
 - </t>
    </r>
    <r>
      <rPr>
        <u/>
        <sz val="10.5"/>
        <rFont val="Calibri"/>
        <family val="2"/>
        <scheme val="minor"/>
      </rPr>
      <t>Positions</t>
    </r>
    <r>
      <rPr>
        <sz val="10.5"/>
        <rFont val="Calibri"/>
        <family val="2"/>
        <scheme val="minor"/>
      </rPr>
      <t xml:space="preserve">, 
 - </t>
    </r>
    <r>
      <rPr>
        <u/>
        <sz val="10.5"/>
        <rFont val="Calibri"/>
        <family val="2"/>
        <scheme val="minor"/>
      </rPr>
      <t>Operating Costs</t>
    </r>
    <r>
      <rPr>
        <sz val="10.5"/>
        <rFont val="Calibri"/>
        <family val="2"/>
        <scheme val="minor"/>
      </rPr>
      <t xml:space="preserve">,                                                                                                                                                                                                                                                                                                                                                                                                                                                                                                                                                                                                                                                 - </t>
    </r>
    <r>
      <rPr>
        <u/>
        <sz val="10.5"/>
        <rFont val="Calibri"/>
        <family val="2"/>
        <scheme val="minor"/>
      </rPr>
      <t>Program Costs</t>
    </r>
    <r>
      <rPr>
        <sz val="10.5"/>
        <rFont val="Calibri"/>
        <family val="2"/>
        <scheme val="minor"/>
      </rPr>
      <t xml:space="preserve"> and 
 - </t>
    </r>
    <r>
      <rPr>
        <u/>
        <sz val="10.5"/>
        <rFont val="Calibri"/>
        <family val="2"/>
        <scheme val="minor"/>
      </rPr>
      <t>Committees</t>
    </r>
    <r>
      <rPr>
        <sz val="10.5"/>
        <rFont val="Calibri"/>
        <family val="2"/>
        <scheme val="minor"/>
      </rPr>
      <t xml:space="preserve">.                                                                                                                                                                                                                                                                                                                                                                                                                                                                                                                                                                                                                                Please note that you may not need all the tabs of this spreadsheet.                                                                                                                                                                                                                                                                                                                                                                                                                                                                                                                                                                                                                                                                                                                                                                                                                                                                                                                                                                                                                                                                                                                                                                                                                                                                                                                                                                                                                                                </t>
    </r>
  </si>
  <si>
    <t>1. Provide a written narrative explaining and justifying what additional
resources will be required to implement the proposed bill. The narrative of
the potential impact must address the following:</t>
  </si>
  <si>
    <r>
      <t xml:space="preserve">2) Enter information into the </t>
    </r>
    <r>
      <rPr>
        <u/>
        <sz val="10.5"/>
        <rFont val="Calibri"/>
        <family val="2"/>
        <scheme val="minor"/>
      </rPr>
      <t>GREEN</t>
    </r>
    <r>
      <rPr>
        <sz val="10.5"/>
        <rFont val="Calibri"/>
        <family val="2"/>
        <scheme val="minor"/>
      </rPr>
      <t xml:space="preserve"> cells.  These are the only cells you should edit.</t>
    </r>
  </si>
  <si>
    <t>How will the proposed bill affect the agency's operations:
 - Describe the divisions and programs that will be affected
 - Specify the current vs. projected activities performed within the affected division(s)/program(s)
 - Provide the current vs. projected number of persons served
 - Describe the current vs. projected amount or types of service provided
 - Provide measures of the current vs. projected workload per position                                                                                                                                                                                                                                                                                                                                                                                                                                                                                                                                                           
 - Can the projected workload be accommodated within the agency's existing capacity and/or budget? If not, provide a detailed explanation of how it was determined that the agency is at capacity.</t>
  </si>
  <si>
    <t>3) Any items that require additional justification (as noted in each tab of the spreadsheet) should be included in the narrative or attached as separate documents to your email response to your analyst. 
4) If you have any questions, please let us know.</t>
  </si>
  <si>
    <r>
      <t xml:space="preserve">
</t>
    </r>
    <r>
      <rPr>
        <b/>
        <sz val="10.5"/>
        <rFont val="Calibri"/>
        <family val="2"/>
        <scheme val="minor"/>
      </rPr>
      <t xml:space="preserve">2.  Include information in your description regarding any of the costs below if applicable:  </t>
    </r>
    <r>
      <rPr>
        <sz val="10.5"/>
        <rFont val="Calibri"/>
        <family val="2"/>
        <scheme val="minor"/>
      </rPr>
      <t xml:space="preserve">     
                                                                                                                                                                                                                                                                                                                                                                                                                                                               </t>
    </r>
    <r>
      <rPr>
        <b/>
        <sz val="10.5"/>
        <rFont val="Calibri"/>
        <family val="2"/>
        <scheme val="minor"/>
      </rPr>
      <t>Equipment</t>
    </r>
    <r>
      <rPr>
        <sz val="10.5"/>
        <rFont val="Calibri"/>
        <family val="2"/>
        <scheme val="minor"/>
      </rPr>
      <t xml:space="preserve">
 - All equipment and estimated cost
 - Provide a rationale for new equipment purchases as opposed to using existing inventory or State surplus
 - For computer and other IT equipment, include annual routine maintenance costs and replacement costs.   </t>
    </r>
  </si>
  <si>
    <r>
      <rPr>
        <b/>
        <sz val="10.5"/>
        <rFont val="Calibri"/>
        <family val="2"/>
        <scheme val="minor"/>
      </rPr>
      <t>Supplies</t>
    </r>
    <r>
      <rPr>
        <sz val="10.5"/>
        <rFont val="Calibri"/>
        <family val="2"/>
        <scheme val="minor"/>
      </rPr>
      <t xml:space="preserve">
 - Brief description and itemized cost of supplies</t>
    </r>
  </si>
  <si>
    <r>
      <rPr>
        <b/>
        <sz val="10.5"/>
        <rFont val="Calibri"/>
        <family val="2"/>
        <scheme val="minor"/>
      </rPr>
      <t>Computers, telephones, and related telecommunication cost</t>
    </r>
    <r>
      <rPr>
        <sz val="10.5"/>
        <rFont val="Calibri"/>
        <family val="2"/>
        <scheme val="minor"/>
      </rPr>
      <t xml:space="preserve">
 - Description of equipment and individual estimated cost
 - Provide a rationale for the purchase of new equipment, as opposed to using existing inventory or State surplus
 - For hardware and software, consider the costs of maintenance and replacement schedules</t>
    </r>
  </si>
  <si>
    <r>
      <rPr>
        <b/>
        <sz val="10.5"/>
        <rFont val="Calibri"/>
        <family val="2"/>
        <scheme val="minor"/>
      </rPr>
      <t>Space</t>
    </r>
    <r>
      <rPr>
        <sz val="10.5"/>
        <rFont val="Calibri"/>
        <family val="2"/>
        <scheme val="minor"/>
      </rPr>
      <t xml:space="preserve">
 - If the estimate includes costs to acquire additional office or warehouse space, provide a justification and cost details.</t>
    </r>
  </si>
  <si>
    <r>
      <rPr>
        <b/>
        <sz val="10.5"/>
        <rFont val="Calibri"/>
        <family val="2"/>
        <scheme val="minor"/>
      </rPr>
      <t xml:space="preserve">Vehicles
 - </t>
    </r>
    <r>
      <rPr>
        <sz val="10.5"/>
        <rFont val="Calibri"/>
        <family val="2"/>
        <scheme val="minor"/>
      </rPr>
      <t>Description of vehicles and individual estimated cost
 - Justify any vehicle purchases or leases</t>
    </r>
  </si>
  <si>
    <r>
      <rPr>
        <b/>
        <sz val="10.5"/>
        <rFont val="Calibri"/>
        <family val="2"/>
        <scheme val="minor"/>
      </rPr>
      <t>Program Costs</t>
    </r>
    <r>
      <rPr>
        <sz val="10.5"/>
        <rFont val="Calibri"/>
        <family val="2"/>
        <scheme val="minor"/>
      </rPr>
      <t xml:space="preserve">
 - Description of impact on the program costs including increases or decreases in the number served, cost per client or any other program costs
 - Provide a rational for the projected increases or decreases.</t>
    </r>
  </si>
  <si>
    <t>POSITIONS</t>
  </si>
  <si>
    <t>FY 2024-25</t>
  </si>
  <si>
    <t>FY 2025-26</t>
  </si>
  <si>
    <t>FY 2026-27</t>
  </si>
  <si>
    <t>FY 2027-28</t>
  </si>
  <si>
    <t>FY 2028-29</t>
  </si>
  <si>
    <t>Effective Date**</t>
  </si>
  <si>
    <t>FTE</t>
  </si>
  <si>
    <t>Annual Salary***</t>
  </si>
  <si>
    <t>Benefit Costs</t>
  </si>
  <si>
    <t>Total Salary &amp;  Benefits</t>
  </si>
  <si>
    <t>Annual Salary w/ Inflation</t>
  </si>
  <si>
    <t>Per FTE</t>
  </si>
  <si>
    <t>Position Type*</t>
  </si>
  <si>
    <t>Position Title</t>
  </si>
  <si>
    <t>Grade</t>
  </si>
  <si>
    <t>Soc Sec</t>
  </si>
  <si>
    <t>Ret</t>
  </si>
  <si>
    <t>Health</t>
  </si>
  <si>
    <t>State Employee/Teacher</t>
  </si>
  <si>
    <t xml:space="preserve"> </t>
  </si>
  <si>
    <t>* Use the drop-down box to select the type of position required.  This will affect the retirement rates that are automatically calculated.</t>
  </si>
  <si>
    <t>** If position is partial year, factor annual salary accordingly.</t>
  </si>
  <si>
    <t>1 FTE = 
2,080 paid hours</t>
  </si>
  <si>
    <t>*** Minimum salary.  
If midpoint, please attach justification.</t>
  </si>
  <si>
    <t>Please include other costs (furniture, computer, etc.) on "Operating Costs" sheet.</t>
  </si>
  <si>
    <t>Note: Retirement rates are calculated as follows (updated March 2024):</t>
  </si>
  <si>
    <t>Note: Future salary based on projections of NIPA - Compensation Index (based on Moody's economy.com, Dec. 2023):</t>
  </si>
  <si>
    <t>Total FTEs</t>
  </si>
  <si>
    <t>State Law Enforcement Officer</t>
  </si>
  <si>
    <t>Total Requirements</t>
  </si>
  <si>
    <t>University Employee - ORP</t>
  </si>
  <si>
    <t>Total Receipts</t>
  </si>
  <si>
    <t>Elected Judicial Official</t>
  </si>
  <si>
    <t>Total Net Appropriation</t>
  </si>
  <si>
    <t>Elected Legislator</t>
  </si>
  <si>
    <t>SHP Employer Contribution</t>
  </si>
  <si>
    <t>SS Limit</t>
  </si>
  <si>
    <t>Note:  If there are receipts provide a breakdown of the receipts by receipt source.</t>
  </si>
  <si>
    <t>OPERATING COSTS</t>
  </si>
  <si>
    <t>Note: When providing costs for future years, please factor in the following annual inflationary increases (Estimates based on selected inflation index projections provided by Moody's economy.com (Dec. 2020)):</t>
  </si>
  <si>
    <t>General</t>
  </si>
  <si>
    <t>Fuel</t>
  </si>
  <si>
    <t>Food</t>
  </si>
  <si>
    <t>Medical Care</t>
  </si>
  <si>
    <t>Account No.</t>
  </si>
  <si>
    <t>Account Title</t>
  </si>
  <si>
    <t>532xxx</t>
  </si>
  <si>
    <t>PURCHASED SERVICES</t>
  </si>
  <si>
    <t>5321xx</t>
  </si>
  <si>
    <t xml:space="preserve">Contractual Services </t>
  </si>
  <si>
    <t>5322xx</t>
  </si>
  <si>
    <t>Utility/Energy Services</t>
  </si>
  <si>
    <t>5323xx</t>
  </si>
  <si>
    <t>Repair Services</t>
  </si>
  <si>
    <t>5324xx</t>
  </si>
  <si>
    <t>Maintenance Agreements</t>
  </si>
  <si>
    <t>5325xx</t>
  </si>
  <si>
    <t>Rentals/Leases</t>
  </si>
  <si>
    <t>5327xx</t>
  </si>
  <si>
    <t>Travel</t>
  </si>
  <si>
    <t>5328xx</t>
  </si>
  <si>
    <t>Communications &amp; Data Processing</t>
  </si>
  <si>
    <t>5329xx</t>
  </si>
  <si>
    <t>Other Services</t>
  </si>
  <si>
    <t>533XXX</t>
  </si>
  <si>
    <t xml:space="preserve">SUPPLIES     </t>
  </si>
  <si>
    <t>5331xx</t>
  </si>
  <si>
    <t>General Admin Supplies</t>
  </si>
  <si>
    <t>5332xx</t>
  </si>
  <si>
    <t>Facility &amp; Hardware Supplies</t>
  </si>
  <si>
    <t>5333xx</t>
  </si>
  <si>
    <t>Vehicle/Equipment Operating Supplies</t>
  </si>
  <si>
    <t>5335xx</t>
  </si>
  <si>
    <t>Clothing and Recreational Supplies</t>
  </si>
  <si>
    <t>5336xx</t>
  </si>
  <si>
    <t>Drugs/Pharmaceutical Supplies</t>
  </si>
  <si>
    <t>5337xx</t>
  </si>
  <si>
    <t>Research/Development &amp; Educational Supplies</t>
  </si>
  <si>
    <t>5338xx</t>
  </si>
  <si>
    <t>Purchases for Resale</t>
  </si>
  <si>
    <t>5339xx</t>
  </si>
  <si>
    <t>Other Materials and Supplies</t>
  </si>
  <si>
    <t>534XXX</t>
  </si>
  <si>
    <t xml:space="preserve">PROPERTY, PLANT AND EQUIPMENT  </t>
  </si>
  <si>
    <t>5341xx</t>
  </si>
  <si>
    <t>Land*</t>
  </si>
  <si>
    <t>5342xx</t>
  </si>
  <si>
    <t>Buildings - Purchased*</t>
  </si>
  <si>
    <t>5343xx</t>
  </si>
  <si>
    <t>Buildings - Constructed*</t>
  </si>
  <si>
    <t>5344xx</t>
  </si>
  <si>
    <t>Other Structures and Improvement*</t>
  </si>
  <si>
    <t>5345xx</t>
  </si>
  <si>
    <t>Equipment (Furniture, Office Equip., Computers)</t>
  </si>
  <si>
    <t>5347xx</t>
  </si>
  <si>
    <t>Intangible Assets</t>
  </si>
  <si>
    <t>535xxx</t>
  </si>
  <si>
    <r>
      <t xml:space="preserve">OTHER EXPENSES </t>
    </r>
    <r>
      <rPr>
        <sz val="11"/>
        <color indexed="8"/>
        <rFont val="Calibri"/>
        <family val="2"/>
        <scheme val="minor"/>
      </rPr>
      <t>(please provide detail)</t>
    </r>
  </si>
  <si>
    <t>* Please complete narrative or attach detailed justification for capital purchases and any exceptional items such as large one-time purchases.</t>
  </si>
  <si>
    <t>PROGRAM COSTS</t>
  </si>
  <si>
    <t>Note: When providing costs for future years, please factor in the following annual inflationary increases (Estimates based on selected inflation index projections provided by Moody's economy.com (Dec. 2017)):</t>
  </si>
  <si>
    <t>536xxx</t>
  </si>
  <si>
    <t>Public Assistance</t>
  </si>
  <si>
    <t>Enter</t>
  </si>
  <si>
    <t>Enter titles of accounts</t>
  </si>
  <si>
    <t>account</t>
  </si>
  <si>
    <t>numbers</t>
  </si>
  <si>
    <t>COMMITTEE COSTS</t>
  </si>
  <si>
    <t>FY 2024-25 Committee Budget Estimate</t>
  </si>
  <si>
    <t>Number of legislative members:</t>
  </si>
  <si>
    <t>1)</t>
  </si>
  <si>
    <t>Legislative Members Subsistence</t>
  </si>
  <si>
    <t>Legislative Subsistence</t>
  </si>
  <si>
    <t>X</t>
  </si>
  <si>
    <t>Number of Legislative members</t>
  </si>
  <si>
    <t>Number of non-legislative members:</t>
  </si>
  <si>
    <t>Half of Members using Two Days of Subsistence</t>
  </si>
  <si>
    <t>Number of Meetings</t>
  </si>
  <si>
    <t>=</t>
  </si>
  <si>
    <t>Total Legislative Members Subsistence</t>
  </si>
  <si>
    <t>Number of meetings:</t>
  </si>
  <si>
    <t>2)</t>
  </si>
  <si>
    <t>Non-Legislative Members Subsistence</t>
  </si>
  <si>
    <t>*</t>
  </si>
  <si>
    <t xml:space="preserve">Number of Non-Legislative Members </t>
  </si>
  <si>
    <t>Half of Non-Legislative Members using Two Days Subsistence</t>
  </si>
  <si>
    <t>Total Non-Legislative Members Subsistence</t>
  </si>
  <si>
    <t>Includes daily meal allowance of $46.50, $89.10 for lodging, and the assumption that the $15 Committee Per Diem Rate applies (GS 138-5).</t>
  </si>
  <si>
    <t>3)</t>
  </si>
  <si>
    <t>Travel Expenses</t>
  </si>
  <si>
    <t>a)</t>
  </si>
  <si>
    <t>Legislative Members</t>
  </si>
  <si>
    <t>Round Trip Reimbursement (234.27 miles @ $0.29/mile)</t>
  </si>
  <si>
    <t>Number of Legislative Members</t>
  </si>
  <si>
    <t>Total Travel for Legislative Members</t>
  </si>
  <si>
    <t>b)</t>
  </si>
  <si>
    <t>Non-Legislative Member</t>
  </si>
  <si>
    <t>Round Trip Reimbursement (234.27 miles @ $0.67/mile)</t>
  </si>
  <si>
    <t>Number of Non-Legislative Members</t>
  </si>
  <si>
    <t>Total Travel for Non-Legislative Members</t>
  </si>
  <si>
    <t>4)</t>
  </si>
  <si>
    <t>Clerical Staff</t>
  </si>
  <si>
    <t>Average Salary with Benefits for 5 day work week</t>
  </si>
  <si>
    <t>Total Clerical Staff</t>
  </si>
  <si>
    <t>Average Weekly Wages for LA, CAI, CAII &amp; CAIII with Fringes Added</t>
  </si>
  <si>
    <t>5)</t>
  </si>
  <si>
    <t>Professional Staff</t>
  </si>
  <si>
    <t>6)</t>
  </si>
  <si>
    <t>Special Travel and Expenses</t>
  </si>
  <si>
    <t>7)</t>
  </si>
  <si>
    <t>Postage and Telephone Expenses</t>
  </si>
  <si>
    <t>8)</t>
  </si>
  <si>
    <t>Supplies</t>
  </si>
  <si>
    <t>9)</t>
  </si>
  <si>
    <t>Copying and Printing</t>
  </si>
  <si>
    <t>10)</t>
  </si>
  <si>
    <t>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</si>
</sst>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0000_);_(* \(#,##0.0000\);_(* &quot;-&quot;????_);_(@_)"/>
    <numFmt numFmtId="166" formatCode="&quot;$&quot;#,##0.00"/>
    <numFmt numFmtId="167" formatCode="#,##0.0"/>
    <numFmt numFmtId="168" formatCode="&quot;$&quot;#,##0.000_);\(&quot;$&quot;#,##0.000\)"/>
  </numFmts>
  <fonts count="31">
    <font>
      <sz val="10"/>
      <name val="Arial"/>
    </font>
    <font>
      <sz val="10"/>
      <name val="Arial"/>
      <family val="2"/>
    </font>
    <font>
      <sz val="8"/>
      <name val="Arial"/>
      <family val="2"/>
    </font>
    <font>
      <b/>
      <sz val="12"/>
      <name val="Calibri"/>
      <family val="2"/>
      <scheme val="minor"/>
    </font>
    <font>
      <b/>
      <sz val="10"/>
      <name val="Calibri"/>
      <family val="2"/>
      <scheme val="minor"/>
    </font>
    <font>
      <b/>
      <u/>
      <sz val="10"/>
      <name val="Calibri"/>
      <family val="2"/>
      <scheme val="minor"/>
    </font>
    <font>
      <sz val="10"/>
      <name val="Calibri"/>
      <family val="2"/>
      <scheme val="minor"/>
    </font>
    <font>
      <sz val="8"/>
      <name val="Calibri"/>
      <family val="2"/>
      <scheme val="minor"/>
    </font>
    <font>
      <b/>
      <sz val="9"/>
      <color indexed="63"/>
      <name val="Calibri"/>
      <family val="2"/>
      <scheme val="minor"/>
    </font>
    <font>
      <sz val="11"/>
      <name val="Calibri"/>
      <family val="2"/>
      <scheme val="minor"/>
    </font>
    <font>
      <u/>
      <sz val="12"/>
      <name val="Calibri"/>
      <family val="2"/>
      <scheme val="minor"/>
    </font>
    <font>
      <b/>
      <u/>
      <sz val="12"/>
      <name val="Calibri"/>
      <family val="2"/>
      <scheme val="minor"/>
    </font>
    <font>
      <sz val="12"/>
      <name val="Calibri"/>
      <family val="2"/>
      <scheme val="minor"/>
    </font>
    <font>
      <sz val="9"/>
      <name val="Calibri"/>
      <family val="2"/>
      <scheme val="minor"/>
    </font>
    <font>
      <b/>
      <sz val="11"/>
      <name val="Calibri"/>
      <family val="2"/>
      <scheme val="minor"/>
    </font>
    <font>
      <b/>
      <sz val="11"/>
      <color indexed="8"/>
      <name val="Calibri"/>
      <family val="2"/>
      <scheme val="minor"/>
    </font>
    <font>
      <b/>
      <sz val="10"/>
      <color indexed="8"/>
      <name val="Calibri"/>
      <family val="2"/>
      <scheme val="minor"/>
    </font>
    <font>
      <i/>
      <sz val="8"/>
      <name val="Calibri"/>
      <family val="2"/>
      <scheme val="minor"/>
    </font>
    <font>
      <sz val="10"/>
      <color indexed="8"/>
      <name val="Calibri"/>
      <family val="2"/>
      <scheme val="minor"/>
    </font>
    <font>
      <sz val="12"/>
      <color indexed="8"/>
      <name val="Calibri"/>
      <family val="2"/>
      <scheme val="minor"/>
    </font>
    <font>
      <sz val="8"/>
      <color indexed="8"/>
      <name val="Calibri"/>
      <family val="2"/>
      <scheme val="minor"/>
    </font>
    <font>
      <i/>
      <sz val="11"/>
      <name val="Calibri"/>
      <family val="2"/>
      <scheme val="minor"/>
    </font>
    <font>
      <sz val="11"/>
      <color indexed="8"/>
      <name val="Calibri"/>
      <family val="2"/>
      <scheme val="minor"/>
    </font>
    <font>
      <b/>
      <sz val="12"/>
      <color indexed="8"/>
      <name val="Calibri"/>
      <family val="2"/>
      <scheme val="minor"/>
    </font>
    <font>
      <i/>
      <sz val="12"/>
      <name val="Calibri"/>
      <family val="2"/>
      <scheme val="minor"/>
    </font>
    <font>
      <b/>
      <i/>
      <sz val="12"/>
      <name val="Calibri"/>
      <family val="2"/>
      <scheme val="minor"/>
    </font>
    <font>
      <b/>
      <sz val="14"/>
      <name val="Calibri"/>
      <family val="2"/>
      <scheme val="minor"/>
    </font>
    <font>
      <b/>
      <sz val="16"/>
      <name val="Calibri"/>
      <family val="2"/>
      <scheme val="minor"/>
    </font>
    <font>
      <sz val="10.5"/>
      <name val="Calibri"/>
      <family val="2"/>
      <scheme val="minor"/>
    </font>
    <font>
      <u/>
      <sz val="10.5"/>
      <name val="Calibri"/>
      <family val="2"/>
      <scheme val="minor"/>
    </font>
    <font>
      <b/>
      <sz val="10.5"/>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79998168889431442"/>
        <bgColor indexed="64"/>
      </patternFill>
    </fill>
  </fills>
  <borders count="6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04">
    <xf numFmtId="0" fontId="0" fillId="0" borderId="0" xfId="0"/>
    <xf numFmtId="0" fontId="4" fillId="0" borderId="0" xfId="0" applyFont="1" applyAlignment="1">
      <alignment vertical="center" wrapText="1"/>
    </xf>
    <xf numFmtId="0" fontId="6" fillId="0" borderId="0" xfId="0" applyFont="1" applyAlignment="1" applyProtection="1">
      <alignment vertical="center" wrapText="1"/>
      <protection locked="0"/>
    </xf>
    <xf numFmtId="0" fontId="6" fillId="0" borderId="2"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14" fontId="7" fillId="0" borderId="0" xfId="0" applyNumberFormat="1" applyFont="1" applyAlignment="1">
      <alignment horizontal="left" vertical="center" wrapText="1"/>
    </xf>
    <xf numFmtId="0" fontId="7" fillId="0" borderId="0" xfId="0" applyFont="1" applyAlignment="1">
      <alignment horizontal="center" vertical="center" wrapText="1"/>
    </xf>
    <xf numFmtId="168" fontId="6" fillId="0" borderId="0" xfId="0" applyNumberFormat="1" applyFont="1"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3"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6" fillId="0" borderId="0" xfId="0" applyFont="1" applyAlignment="1" applyProtection="1">
      <alignment horizontal="center" vertical="center" wrapText="1"/>
      <protection locked="0"/>
    </xf>
    <xf numFmtId="165" fontId="8" fillId="0" borderId="0" xfId="0" applyNumberFormat="1" applyFont="1"/>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10" fontId="6" fillId="0" borderId="0" xfId="0" applyNumberFormat="1" applyFont="1" applyAlignment="1" applyProtection="1">
      <alignment horizontal="center" vertical="center" wrapText="1"/>
      <protection locked="0"/>
    </xf>
    <xf numFmtId="10" fontId="9" fillId="0" borderId="0" xfId="0" applyNumberFormat="1" applyFont="1" applyAlignment="1">
      <alignment horizontal="right" vertical="center"/>
    </xf>
    <xf numFmtId="0" fontId="6" fillId="0" borderId="2" xfId="0" applyFont="1" applyBorder="1" applyAlignment="1" applyProtection="1">
      <alignment vertical="center" wrapText="1"/>
      <protection locked="0"/>
    </xf>
    <xf numFmtId="9" fontId="6" fillId="0" borderId="0" xfId="3" applyFont="1" applyAlignment="1" applyProtection="1">
      <alignment horizontal="center" vertical="center" wrapText="1"/>
      <protection locked="0"/>
    </xf>
    <xf numFmtId="7" fontId="6" fillId="0" borderId="0" xfId="0" applyNumberFormat="1" applyFont="1" applyAlignment="1" applyProtection="1">
      <alignment vertical="center" wrapText="1"/>
      <protection locked="0"/>
    </xf>
    <xf numFmtId="0" fontId="9" fillId="0" borderId="0" xfId="0" applyFont="1"/>
    <xf numFmtId="0" fontId="3" fillId="0" borderId="0" xfId="0" applyFont="1" applyAlignment="1">
      <alignment vertical="center" wrapText="1"/>
    </xf>
    <xf numFmtId="0" fontId="12" fillId="0" borderId="0" xfId="0" applyFont="1" applyAlignment="1">
      <alignment vertical="center" wrapText="1"/>
    </xf>
    <xf numFmtId="0" fontId="3" fillId="0" borderId="34" xfId="0" applyFont="1" applyBorder="1" applyAlignment="1">
      <alignment horizontal="center" vertical="center" wrapText="1"/>
    </xf>
    <xf numFmtId="5" fontId="9" fillId="4" borderId="12" xfId="2" applyNumberFormat="1" applyFont="1" applyFill="1" applyBorder="1" applyAlignment="1" applyProtection="1">
      <alignment vertical="center" wrapText="1"/>
    </xf>
    <xf numFmtId="5" fontId="9" fillId="4" borderId="36" xfId="2" applyNumberFormat="1" applyFont="1" applyFill="1" applyBorder="1" applyAlignment="1" applyProtection="1">
      <alignment horizontal="right" vertical="center" wrapText="1"/>
    </xf>
    <xf numFmtId="164" fontId="9" fillId="4" borderId="12" xfId="2" applyNumberFormat="1" applyFont="1" applyFill="1" applyBorder="1" applyAlignment="1" applyProtection="1">
      <alignment vertical="center" wrapText="1"/>
      <protection locked="0"/>
    </xf>
    <xf numFmtId="0" fontId="9" fillId="0" borderId="0" xfId="0" applyFont="1" applyAlignment="1" applyProtection="1">
      <alignment vertical="center" wrapText="1"/>
      <protection locked="0"/>
    </xf>
    <xf numFmtId="5" fontId="9" fillId="0" borderId="2" xfId="2" applyNumberFormat="1" applyFont="1" applyFill="1" applyBorder="1" applyAlignment="1" applyProtection="1">
      <alignment vertical="center" wrapText="1"/>
    </xf>
    <xf numFmtId="5" fontId="9" fillId="0" borderId="27" xfId="2" applyNumberFormat="1" applyFont="1" applyFill="1" applyBorder="1" applyAlignment="1" applyProtection="1">
      <alignment horizontal="right" vertical="center" wrapText="1"/>
    </xf>
    <xf numFmtId="164" fontId="9" fillId="0" borderId="2" xfId="2" applyNumberFormat="1" applyFont="1" applyFill="1" applyBorder="1" applyAlignment="1" applyProtection="1">
      <alignment vertical="center" wrapText="1"/>
      <protection locked="0"/>
    </xf>
    <xf numFmtId="5" fontId="9" fillId="4" borderId="2" xfId="2" applyNumberFormat="1" applyFont="1" applyFill="1" applyBorder="1" applyAlignment="1" applyProtection="1">
      <alignment vertical="center" wrapText="1"/>
    </xf>
    <xf numFmtId="5" fontId="9" fillId="4" borderId="27" xfId="2" applyNumberFormat="1" applyFont="1" applyFill="1" applyBorder="1" applyAlignment="1" applyProtection="1">
      <alignment horizontal="right" vertical="center" wrapText="1"/>
    </xf>
    <xf numFmtId="164" fontId="9" fillId="4" borderId="2" xfId="2" applyNumberFormat="1" applyFont="1" applyFill="1" applyBorder="1" applyAlignment="1" applyProtection="1">
      <alignment vertical="center" wrapText="1"/>
      <protection locked="0"/>
    </xf>
    <xf numFmtId="5" fontId="9" fillId="0" borderId="29" xfId="2" applyNumberFormat="1" applyFont="1" applyFill="1" applyBorder="1" applyAlignment="1" applyProtection="1">
      <alignment vertical="center" wrapText="1"/>
    </xf>
    <xf numFmtId="5" fontId="9" fillId="0" borderId="30" xfId="2" applyNumberFormat="1" applyFont="1" applyFill="1" applyBorder="1" applyAlignment="1" applyProtection="1">
      <alignment horizontal="right" vertical="center" wrapText="1"/>
    </xf>
    <xf numFmtId="164" fontId="9" fillId="0" borderId="29" xfId="2" applyNumberFormat="1" applyFont="1" applyFill="1" applyBorder="1" applyAlignment="1" applyProtection="1">
      <alignment vertical="center" wrapText="1"/>
      <protection locked="0"/>
    </xf>
    <xf numFmtId="0" fontId="12" fillId="0" borderId="50" xfId="0" applyFont="1" applyBorder="1" applyAlignment="1">
      <alignment vertical="center" wrapText="1"/>
    </xf>
    <xf numFmtId="0" fontId="3" fillId="0" borderId="53" xfId="0" quotePrefix="1" applyFont="1" applyBorder="1" applyAlignment="1">
      <alignment horizontal="center" vertical="center" wrapText="1"/>
    </xf>
    <xf numFmtId="0" fontId="12" fillId="0" borderId="54" xfId="0" applyFont="1" applyBorder="1" applyAlignment="1">
      <alignment vertical="center" wrapText="1"/>
    </xf>
    <xf numFmtId="0" fontId="3" fillId="0" borderId="55" xfId="0" quotePrefix="1" applyFont="1" applyBorder="1" applyAlignment="1">
      <alignment horizontal="center" vertical="center" wrapText="1"/>
    </xf>
    <xf numFmtId="0" fontId="12" fillId="0" borderId="54" xfId="0" applyFont="1" applyBorder="1" applyAlignment="1">
      <alignment horizontal="center" vertical="center" wrapText="1"/>
    </xf>
    <xf numFmtId="10" fontId="6" fillId="0" borderId="2" xfId="0" applyNumberFormat="1" applyFont="1" applyBorder="1" applyAlignment="1">
      <alignment horizontal="left" vertical="center"/>
    </xf>
    <xf numFmtId="10" fontId="6" fillId="0" borderId="2" xfId="0" applyNumberFormat="1" applyFont="1" applyBorder="1" applyAlignment="1">
      <alignment horizontal="center" vertical="center"/>
    </xf>
    <xf numFmtId="0" fontId="13" fillId="3" borderId="2" xfId="0" applyFont="1" applyFill="1" applyBorder="1" applyAlignment="1" applyProtection="1">
      <alignment horizontal="center" vertical="center" wrapText="1"/>
      <protection locked="0"/>
    </xf>
    <xf numFmtId="10" fontId="13" fillId="3" borderId="2" xfId="3"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13" fillId="0" borderId="2" xfId="1" applyNumberFormat="1" applyFont="1" applyBorder="1" applyAlignment="1" applyProtection="1">
      <alignment horizontal="center" vertical="center" wrapText="1"/>
      <protection locked="0"/>
    </xf>
    <xf numFmtId="3" fontId="6" fillId="0" borderId="2" xfId="1" applyNumberFormat="1"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3" fontId="3" fillId="4" borderId="0" xfId="0" applyNumberFormat="1" applyFont="1" applyFill="1" applyAlignment="1">
      <alignment vertical="center" wrapText="1"/>
    </xf>
    <xf numFmtId="0" fontId="3" fillId="4" borderId="0" xfId="0" applyFont="1" applyFill="1" applyAlignment="1">
      <alignment vertical="center" wrapText="1"/>
    </xf>
    <xf numFmtId="43" fontId="3" fillId="4" borderId="5" xfId="0" applyNumberFormat="1" applyFont="1" applyFill="1" applyBorder="1" applyAlignment="1">
      <alignment vertical="center" wrapText="1"/>
    </xf>
    <xf numFmtId="164" fontId="3" fillId="0" borderId="0" xfId="0" applyNumberFormat="1" applyFont="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vertical="center" wrapText="1"/>
    </xf>
    <xf numFmtId="164" fontId="3" fillId="0" borderId="7" xfId="0" applyNumberFormat="1" applyFont="1" applyBorder="1" applyAlignment="1">
      <alignment vertical="center" wrapText="1"/>
    </xf>
    <xf numFmtId="0" fontId="3" fillId="0" borderId="0" xfId="0" applyFont="1" applyAlignment="1">
      <alignment vertical="center"/>
    </xf>
    <xf numFmtId="0" fontId="15" fillId="0" borderId="15" xfId="0" applyFont="1" applyBorder="1" applyAlignment="1">
      <alignment vertical="center" wrapText="1"/>
    </xf>
    <xf numFmtId="0" fontId="15" fillId="0" borderId="16" xfId="0" applyFont="1" applyBorder="1" applyAlignment="1">
      <alignment vertical="center" wrapText="1"/>
    </xf>
    <xf numFmtId="0" fontId="14" fillId="0" borderId="0" xfId="0" applyFont="1" applyAlignment="1" applyProtection="1">
      <alignment horizontal="right" vertical="center" wrapText="1"/>
      <protection locked="0"/>
    </xf>
    <xf numFmtId="0" fontId="15" fillId="0" borderId="0" xfId="0" applyFont="1" applyAlignment="1" applyProtection="1">
      <alignment vertical="center" wrapText="1"/>
      <protection locked="0"/>
    </xf>
    <xf numFmtId="1" fontId="16" fillId="0" borderId="22" xfId="0" applyNumberFormat="1" applyFont="1" applyBorder="1" applyAlignment="1">
      <alignment horizontal="left" vertical="center" wrapText="1"/>
    </xf>
    <xf numFmtId="0" fontId="16" fillId="0" borderId="18" xfId="0" applyFont="1" applyBorder="1" applyAlignment="1">
      <alignment vertical="center" wrapText="1"/>
    </xf>
    <xf numFmtId="0" fontId="17"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16" fillId="0" borderId="0" xfId="0" applyFont="1" applyAlignment="1" applyProtection="1">
      <alignment vertical="center" wrapText="1"/>
      <protection locked="0"/>
    </xf>
    <xf numFmtId="1" fontId="18" fillId="4" borderId="22" xfId="0" applyNumberFormat="1" applyFont="1" applyFill="1" applyBorder="1" applyAlignment="1">
      <alignment horizontal="center" vertical="center" wrapText="1"/>
    </xf>
    <xf numFmtId="0" fontId="18" fillId="4" borderId="18" xfId="0" applyFont="1" applyFill="1" applyBorder="1" applyAlignment="1">
      <alignment horizontal="left" vertical="center" wrapText="1" indent="3"/>
    </xf>
    <xf numFmtId="0" fontId="18" fillId="0" borderId="0" xfId="0" applyFont="1" applyAlignment="1" applyProtection="1">
      <alignment vertical="center" wrapText="1"/>
      <protection locked="0"/>
    </xf>
    <xf numFmtId="1" fontId="18" fillId="0" borderId="22" xfId="0" applyNumberFormat="1" applyFont="1" applyBorder="1" applyAlignment="1">
      <alignment horizontal="center" vertical="center" wrapText="1"/>
    </xf>
    <xf numFmtId="10" fontId="6" fillId="0" borderId="0" xfId="0" applyNumberFormat="1" applyFont="1"/>
    <xf numFmtId="37" fontId="18" fillId="0" borderId="0" xfId="0" applyNumberFormat="1" applyFont="1" applyAlignment="1" applyProtection="1">
      <alignment vertical="center" wrapText="1"/>
      <protection locked="0"/>
    </xf>
    <xf numFmtId="37" fontId="19" fillId="0" borderId="0" xfId="0" applyNumberFormat="1" applyFont="1" applyAlignment="1" applyProtection="1">
      <alignment vertical="center" wrapText="1"/>
      <protection locked="0"/>
    </xf>
    <xf numFmtId="0" fontId="19" fillId="0" borderId="0" xfId="0" applyFont="1" applyAlignment="1" applyProtection="1">
      <alignment vertical="center" wrapText="1"/>
      <protection locked="0"/>
    </xf>
    <xf numFmtId="164" fontId="18" fillId="0" borderId="0" xfId="2" applyNumberFormat="1" applyFont="1" applyBorder="1" applyAlignment="1" applyProtection="1">
      <alignment horizontal="center" vertical="center" wrapText="1"/>
      <protection locked="0"/>
    </xf>
    <xf numFmtId="164" fontId="20" fillId="0" borderId="0" xfId="2" applyNumberFormat="1" applyFont="1" applyFill="1" applyBorder="1" applyAlignment="1" applyProtection="1">
      <alignment horizontal="center" vertical="center" wrapText="1"/>
      <protection locked="0"/>
    </xf>
    <xf numFmtId="164" fontId="18" fillId="0" borderId="0"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2" fillId="4" borderId="22" xfId="0" applyFont="1" applyFill="1" applyBorder="1" applyAlignment="1">
      <alignment horizontal="center" vertical="center"/>
    </xf>
    <xf numFmtId="10" fontId="12" fillId="4" borderId="0" xfId="3" applyNumberFormat="1" applyFont="1" applyFill="1" applyBorder="1" applyAlignment="1" applyProtection="1">
      <alignment horizontal="center" vertical="center"/>
    </xf>
    <xf numFmtId="10" fontId="12" fillId="4" borderId="5" xfId="3" applyNumberFormat="1" applyFont="1" applyFill="1" applyBorder="1" applyAlignment="1" applyProtection="1">
      <alignment horizontal="center" vertical="center"/>
    </xf>
    <xf numFmtId="0" fontId="12" fillId="4" borderId="35" xfId="0" applyFont="1" applyFill="1" applyBorder="1" applyAlignment="1">
      <alignment horizontal="center" vertical="center"/>
    </xf>
    <xf numFmtId="10" fontId="12" fillId="4" borderId="6" xfId="3" applyNumberFormat="1" applyFont="1" applyFill="1" applyBorder="1" applyAlignment="1" applyProtection="1">
      <alignment horizontal="center" vertical="center"/>
    </xf>
    <xf numFmtId="10" fontId="12" fillId="4" borderId="7" xfId="3" applyNumberFormat="1" applyFont="1" applyFill="1" applyBorder="1" applyAlignment="1" applyProtection="1">
      <alignment horizontal="center" vertical="center"/>
    </xf>
    <xf numFmtId="1" fontId="15" fillId="0" borderId="22" xfId="0" applyNumberFormat="1" applyFont="1" applyBorder="1" applyAlignment="1">
      <alignment horizontal="left" vertical="center" wrapText="1"/>
    </xf>
    <xf numFmtId="0" fontId="15" fillId="0" borderId="18" xfId="0" applyFont="1" applyBorder="1" applyAlignment="1">
      <alignment vertical="center" wrapText="1"/>
    </xf>
    <xf numFmtId="0" fontId="21" fillId="0" borderId="10"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1" fontId="22" fillId="4" borderId="22" xfId="0" applyNumberFormat="1" applyFont="1" applyFill="1" applyBorder="1" applyAlignment="1">
      <alignment horizontal="center" vertical="center" wrapText="1"/>
    </xf>
    <xf numFmtId="0" fontId="22" fillId="4" borderId="18" xfId="0" applyFont="1" applyFill="1" applyBorder="1" applyAlignment="1">
      <alignment horizontal="left" vertical="center" wrapText="1" indent="3"/>
    </xf>
    <xf numFmtId="1" fontId="22" fillId="0" borderId="22" xfId="0" applyNumberFormat="1" applyFont="1" applyBorder="1" applyAlignment="1">
      <alignment horizontal="center" vertical="center" wrapText="1"/>
    </xf>
    <xf numFmtId="0" fontId="22" fillId="0" borderId="18" xfId="0" applyFont="1" applyBorder="1" applyAlignment="1">
      <alignment horizontal="left" vertical="center" wrapText="1" indent="3"/>
    </xf>
    <xf numFmtId="1" fontId="15" fillId="4" borderId="23" xfId="0" applyNumberFormat="1" applyFont="1" applyFill="1" applyBorder="1" applyAlignment="1">
      <alignment horizontal="left" vertical="center" wrapText="1"/>
    </xf>
    <xf numFmtId="0" fontId="15" fillId="4" borderId="19" xfId="0" applyFont="1" applyFill="1" applyBorder="1" applyAlignment="1">
      <alignment vertical="center" wrapText="1"/>
    </xf>
    <xf numFmtId="0" fontId="21" fillId="4" borderId="8" xfId="0" applyFont="1" applyFill="1" applyBorder="1" applyAlignment="1" applyProtection="1">
      <alignment horizontal="center" vertical="center" wrapText="1"/>
      <protection locked="0"/>
    </xf>
    <xf numFmtId="0" fontId="14" fillId="4" borderId="11"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1" fontId="22" fillId="4" borderId="24" xfId="0" applyNumberFormat="1" applyFont="1" applyFill="1" applyBorder="1" applyAlignment="1">
      <alignment horizontal="center" vertical="center" wrapText="1"/>
    </xf>
    <xf numFmtId="0" fontId="22" fillId="4" borderId="20" xfId="0" applyFont="1" applyFill="1" applyBorder="1" applyAlignment="1">
      <alignment horizontal="left" vertical="center" wrapText="1" indent="3"/>
    </xf>
    <xf numFmtId="1" fontId="22" fillId="0" borderId="24" xfId="0" applyNumberFormat="1" applyFont="1" applyBorder="1" applyAlignment="1">
      <alignment horizontal="center" vertical="center" wrapText="1"/>
    </xf>
    <xf numFmtId="0" fontId="22" fillId="0" borderId="20" xfId="0" applyFont="1" applyBorder="1" applyAlignment="1">
      <alignment horizontal="left" vertical="center" wrapText="1" indent="3"/>
    </xf>
    <xf numFmtId="1" fontId="15" fillId="4" borderId="22" xfId="0" applyNumberFormat="1" applyFont="1" applyFill="1" applyBorder="1" applyAlignment="1">
      <alignment horizontal="left" vertical="center" wrapText="1"/>
    </xf>
    <xf numFmtId="0" fontId="15" fillId="4" borderId="18" xfId="0" applyFont="1" applyFill="1" applyBorder="1" applyAlignment="1">
      <alignment vertical="center" wrapText="1"/>
    </xf>
    <xf numFmtId="1" fontId="22" fillId="0" borderId="28" xfId="0" applyNumberFormat="1" applyFont="1" applyBorder="1" applyAlignment="1">
      <alignment horizontal="left" vertical="center" wrapText="1"/>
    </xf>
    <xf numFmtId="1" fontId="22" fillId="4" borderId="22" xfId="0" applyNumberFormat="1" applyFont="1" applyFill="1" applyBorder="1" applyAlignment="1">
      <alignment horizontal="left" vertical="center" wrapText="1"/>
    </xf>
    <xf numFmtId="1" fontId="22" fillId="0" borderId="35" xfId="0" applyNumberFormat="1" applyFont="1" applyBorder="1" applyAlignment="1">
      <alignment horizontal="left" vertical="center" wrapText="1"/>
    </xf>
    <xf numFmtId="0" fontId="23" fillId="0" borderId="3" xfId="0" applyFont="1" applyBorder="1" applyAlignment="1">
      <alignment horizontal="right" vertical="center" wrapText="1"/>
    </xf>
    <xf numFmtId="0" fontId="23" fillId="4" borderId="0" xfId="0" applyFont="1" applyFill="1" applyAlignment="1">
      <alignment horizontal="right" vertical="center" wrapText="1"/>
    </xf>
    <xf numFmtId="0" fontId="23" fillId="0" borderId="6" xfId="0" applyFont="1" applyBorder="1" applyAlignment="1">
      <alignment horizontal="right" vertical="center" wrapText="1"/>
    </xf>
    <xf numFmtId="164" fontId="19" fillId="0" borderId="0" xfId="2" applyNumberFormat="1" applyFont="1" applyBorder="1" applyAlignment="1" applyProtection="1">
      <alignment horizontal="center" vertical="center" wrapText="1"/>
      <protection locked="0"/>
    </xf>
    <xf numFmtId="164" fontId="19" fillId="0" borderId="0" xfId="2" applyNumberFormat="1" applyFont="1" applyFill="1" applyBorder="1" applyAlignment="1" applyProtection="1">
      <alignment horizontal="center" vertical="center" wrapText="1"/>
      <protection locked="0"/>
    </xf>
    <xf numFmtId="0" fontId="12" fillId="0" borderId="0" xfId="0" applyFont="1" applyAlignment="1" applyProtection="1">
      <alignment vertical="center"/>
      <protection locked="0"/>
    </xf>
    <xf numFmtId="0" fontId="12" fillId="0" borderId="22" xfId="0" applyFont="1" applyBorder="1" applyAlignment="1">
      <alignment horizontal="center" vertical="center"/>
    </xf>
    <xf numFmtId="10" fontId="12" fillId="0" borderId="0" xfId="3" applyNumberFormat="1" applyFont="1" applyFill="1" applyBorder="1" applyAlignment="1" applyProtection="1">
      <alignment horizontal="center" vertical="center"/>
    </xf>
    <xf numFmtId="10" fontId="12" fillId="0" borderId="5" xfId="3" applyNumberFormat="1" applyFont="1" applyFill="1" applyBorder="1" applyAlignment="1" applyProtection="1">
      <alignment horizontal="center" vertical="center"/>
    </xf>
    <xf numFmtId="0" fontId="12" fillId="0" borderId="28"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8" fillId="0" borderId="18" xfId="0" applyFont="1" applyBorder="1" applyAlignment="1">
      <alignment horizontal="left" vertical="center" wrapText="1" indent="3"/>
    </xf>
    <xf numFmtId="1" fontId="19" fillId="0" borderId="22" xfId="0" applyNumberFormat="1" applyFont="1" applyBorder="1" applyAlignment="1">
      <alignment horizontal="left" vertical="center" wrapText="1"/>
    </xf>
    <xf numFmtId="1" fontId="19" fillId="4" borderId="28" xfId="0" applyNumberFormat="1" applyFont="1" applyFill="1" applyBorder="1" applyAlignment="1">
      <alignment horizontal="left" vertical="center" wrapText="1"/>
    </xf>
    <xf numFmtId="1" fontId="19" fillId="4" borderId="35" xfId="0" applyNumberFormat="1" applyFont="1" applyFill="1" applyBorder="1" applyAlignment="1">
      <alignment horizontal="left" vertical="center" wrapText="1"/>
    </xf>
    <xf numFmtId="0" fontId="23" fillId="4" borderId="3" xfId="0" applyFont="1" applyFill="1" applyBorder="1" applyAlignment="1">
      <alignment horizontal="right" vertical="center" wrapText="1"/>
    </xf>
    <xf numFmtId="0" fontId="23" fillId="0" borderId="0" xfId="0" applyFont="1" applyAlignment="1">
      <alignment horizontal="right" vertical="center" wrapText="1"/>
    </xf>
    <xf numFmtId="0" fontId="23" fillId="4" borderId="6" xfId="0" applyFont="1" applyFill="1" applyBorder="1" applyAlignment="1">
      <alignment horizontal="right" vertical="center" wrapText="1"/>
    </xf>
    <xf numFmtId="39" fontId="9" fillId="5" borderId="38" xfId="1" applyNumberFormat="1" applyFont="1" applyFill="1" applyBorder="1" applyAlignment="1" applyProtection="1">
      <alignment horizontal="center" vertical="center" wrapText="1"/>
      <protection locked="0"/>
    </xf>
    <xf numFmtId="37" fontId="9" fillId="5" borderId="13" xfId="1" applyNumberFormat="1" applyFont="1" applyFill="1" applyBorder="1" applyAlignment="1" applyProtection="1">
      <alignment horizontal="center" vertical="center" wrapText="1"/>
      <protection locked="0"/>
    </xf>
    <xf numFmtId="39" fontId="9" fillId="5" borderId="25" xfId="1" applyNumberFormat="1" applyFont="1" applyFill="1" applyBorder="1" applyAlignment="1" applyProtection="1">
      <alignment horizontal="center" vertical="center" wrapText="1"/>
      <protection locked="0"/>
    </xf>
    <xf numFmtId="37" fontId="9" fillId="5" borderId="31" xfId="1" applyNumberFormat="1" applyFont="1" applyFill="1" applyBorder="1" applyAlignment="1" applyProtection="1">
      <alignment horizontal="center" vertical="center" wrapText="1"/>
      <protection locked="0"/>
    </xf>
    <xf numFmtId="39" fontId="9" fillId="5" borderId="26" xfId="1" applyNumberFormat="1" applyFont="1" applyFill="1" applyBorder="1" applyAlignment="1" applyProtection="1">
      <alignment horizontal="center" vertical="center" wrapText="1"/>
      <protection locked="0"/>
    </xf>
    <xf numFmtId="37" fontId="9" fillId="5" borderId="34" xfId="1" applyNumberFormat="1" applyFont="1" applyFill="1" applyBorder="1" applyAlignment="1" applyProtection="1">
      <alignment horizontal="center" vertical="center" wrapText="1"/>
      <protection locked="0"/>
    </xf>
    <xf numFmtId="0" fontId="9" fillId="5" borderId="38" xfId="0" applyFont="1" applyFill="1" applyBorder="1" applyAlignment="1" applyProtection="1">
      <alignment horizontal="left" vertical="center" wrapText="1"/>
      <protection locked="0"/>
    </xf>
    <xf numFmtId="0" fontId="9" fillId="5" borderId="12" xfId="0" applyFont="1" applyFill="1" applyBorder="1" applyAlignment="1" applyProtection="1">
      <alignment horizontal="left" vertical="center" wrapText="1"/>
      <protection locked="0"/>
    </xf>
    <xf numFmtId="1" fontId="9" fillId="5" borderId="12" xfId="0" applyNumberFormat="1" applyFont="1" applyFill="1" applyBorder="1" applyAlignment="1" applyProtection="1">
      <alignment horizontal="center" vertical="center" wrapText="1"/>
      <protection locked="0"/>
    </xf>
    <xf numFmtId="14" fontId="9" fillId="5" borderId="20" xfId="0" applyNumberFormat="1" applyFont="1" applyFill="1" applyBorder="1" applyAlignment="1" applyProtection="1">
      <alignment horizontal="center" vertical="center" wrapText="1"/>
      <protection locked="0"/>
    </xf>
    <xf numFmtId="0" fontId="9" fillId="5" borderId="25"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1" fontId="9" fillId="5" borderId="2" xfId="0" applyNumberFormat="1" applyFont="1" applyFill="1" applyBorder="1" applyAlignment="1" applyProtection="1">
      <alignment horizontal="center" vertical="center" wrapText="1"/>
      <protection locked="0"/>
    </xf>
    <xf numFmtId="14" fontId="9" fillId="5" borderId="32" xfId="0" applyNumberFormat="1" applyFont="1" applyFill="1" applyBorder="1" applyAlignment="1" applyProtection="1">
      <alignment horizontal="center" vertical="center" wrapText="1"/>
      <protection locked="0"/>
    </xf>
    <xf numFmtId="0" fontId="9" fillId="5" borderId="26" xfId="0" applyFont="1" applyFill="1" applyBorder="1" applyAlignment="1" applyProtection="1">
      <alignment horizontal="left" vertical="center" wrapText="1"/>
      <protection locked="0"/>
    </xf>
    <xf numFmtId="0" fontId="9" fillId="5" borderId="29" xfId="0" applyFont="1" applyFill="1" applyBorder="1" applyAlignment="1" applyProtection="1">
      <alignment horizontal="left" vertical="center" wrapText="1"/>
      <protection locked="0"/>
    </xf>
    <xf numFmtId="1" fontId="9" fillId="5" borderId="29" xfId="0" applyNumberFormat="1" applyFont="1" applyFill="1" applyBorder="1" applyAlignment="1" applyProtection="1">
      <alignment horizontal="center" vertical="center" wrapText="1"/>
      <protection locked="0"/>
    </xf>
    <xf numFmtId="14" fontId="9" fillId="5" borderId="33" xfId="0" applyNumberFormat="1" applyFont="1" applyFill="1" applyBorder="1" applyAlignment="1" applyProtection="1">
      <alignment horizontal="center" vertical="center" wrapText="1"/>
      <protection locked="0"/>
    </xf>
    <xf numFmtId="164" fontId="3" fillId="5" borderId="0" xfId="0" applyNumberFormat="1" applyFont="1" applyFill="1" applyAlignment="1">
      <alignment vertical="center" wrapText="1"/>
    </xf>
    <xf numFmtId="164" fontId="3" fillId="5" borderId="5" xfId="0" applyNumberFormat="1" applyFont="1" applyFill="1" applyBorder="1" applyAlignment="1">
      <alignment vertical="center" wrapText="1"/>
    </xf>
    <xf numFmtId="164" fontId="22" fillId="5" borderId="10" xfId="2" applyNumberFormat="1" applyFont="1" applyFill="1" applyBorder="1" applyAlignment="1" applyProtection="1">
      <alignment vertical="center" wrapText="1"/>
      <protection locked="0"/>
    </xf>
    <xf numFmtId="164" fontId="22" fillId="5" borderId="9" xfId="2" applyNumberFormat="1" applyFont="1" applyFill="1" applyBorder="1" applyAlignment="1" applyProtection="1">
      <alignment horizontal="center" vertical="center" wrapText="1"/>
      <protection locked="0"/>
    </xf>
    <xf numFmtId="164" fontId="22" fillId="5" borderId="5" xfId="2" applyNumberFormat="1" applyFont="1" applyFill="1" applyBorder="1" applyAlignment="1" applyProtection="1">
      <alignment horizontal="center" vertical="center" wrapText="1"/>
      <protection locked="0"/>
    </xf>
    <xf numFmtId="164" fontId="22" fillId="5" borderId="12" xfId="2" applyNumberFormat="1" applyFont="1" applyFill="1" applyBorder="1" applyAlignment="1" applyProtection="1">
      <alignment vertical="center" wrapText="1"/>
      <protection locked="0"/>
    </xf>
    <xf numFmtId="164" fontId="22" fillId="5" borderId="13" xfId="2" applyNumberFormat="1" applyFont="1" applyFill="1" applyBorder="1" applyAlignment="1" applyProtection="1">
      <alignment horizontal="center" vertical="center" wrapText="1"/>
      <protection locked="0"/>
    </xf>
    <xf numFmtId="164" fontId="22" fillId="5" borderId="14" xfId="2" applyNumberFormat="1" applyFont="1" applyFill="1" applyBorder="1" applyAlignment="1" applyProtection="1">
      <alignment horizontal="center" vertical="center" wrapText="1"/>
      <protection locked="0"/>
    </xf>
    <xf numFmtId="164" fontId="18" fillId="5" borderId="10" xfId="2" applyNumberFormat="1" applyFont="1" applyFill="1" applyBorder="1" applyAlignment="1" applyProtection="1">
      <alignment vertical="center" wrapText="1"/>
      <protection locked="0"/>
    </xf>
    <xf numFmtId="164" fontId="18" fillId="5" borderId="9" xfId="2" applyNumberFormat="1" applyFont="1" applyFill="1" applyBorder="1" applyAlignment="1" applyProtection="1">
      <alignment horizontal="center" vertical="center" wrapText="1"/>
      <protection locked="0"/>
    </xf>
    <xf numFmtId="164" fontId="18" fillId="5" borderId="5" xfId="2" applyNumberFormat="1" applyFont="1" applyFill="1" applyBorder="1" applyAlignment="1" applyProtection="1">
      <alignment horizontal="center" vertical="center" wrapText="1"/>
      <protection locked="0"/>
    </xf>
    <xf numFmtId="0" fontId="6" fillId="0" borderId="0" xfId="0" applyFont="1"/>
    <xf numFmtId="0" fontId="6" fillId="0" borderId="0" xfId="0" applyFont="1" applyProtection="1">
      <protection locked="0"/>
    </xf>
    <xf numFmtId="166" fontId="6" fillId="0" borderId="0" xfId="0" applyNumberFormat="1" applyFont="1" applyProtection="1">
      <protection locked="0"/>
    </xf>
    <xf numFmtId="0" fontId="4" fillId="0" borderId="0" xfId="0" applyFont="1" applyProtection="1">
      <protection locked="0"/>
    </xf>
    <xf numFmtId="0" fontId="3" fillId="5" borderId="17"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0" xfId="0" applyFont="1" applyProtection="1">
      <protection locked="0"/>
    </xf>
    <xf numFmtId="0" fontId="25" fillId="0" borderId="28" xfId="0" applyFont="1" applyBorder="1"/>
    <xf numFmtId="0" fontId="25" fillId="0" borderId="3" xfId="0" applyFont="1" applyBorder="1"/>
    <xf numFmtId="166" fontId="3" fillId="0" borderId="4" xfId="0" applyNumberFormat="1" applyFont="1" applyBorder="1"/>
    <xf numFmtId="0" fontId="25" fillId="5" borderId="22" xfId="0" applyFont="1" applyFill="1" applyBorder="1"/>
    <xf numFmtId="0" fontId="25" fillId="5" borderId="0" xfId="0" applyFont="1" applyFill="1"/>
    <xf numFmtId="0" fontId="23" fillId="5" borderId="57" xfId="0" applyFont="1" applyFill="1" applyBorder="1" applyAlignment="1">
      <alignment horizontal="right" vertical="center" wrapText="1"/>
    </xf>
    <xf numFmtId="166" fontId="3" fillId="5" borderId="58" xfId="0" applyNumberFormat="1" applyFont="1" applyFill="1" applyBorder="1"/>
    <xf numFmtId="0" fontId="25" fillId="0" borderId="35" xfId="0" applyFont="1" applyBorder="1"/>
    <xf numFmtId="0" fontId="25" fillId="0" borderId="6" xfId="0" applyFont="1" applyBorder="1"/>
    <xf numFmtId="166" fontId="3" fillId="0" borderId="7" xfId="0" applyNumberFormat="1" applyFont="1" applyBorder="1"/>
    <xf numFmtId="166" fontId="9" fillId="0" borderId="0" xfId="0" applyNumberFormat="1" applyFont="1"/>
    <xf numFmtId="0" fontId="21" fillId="0" borderId="0" xfId="0" applyFont="1"/>
    <xf numFmtId="0" fontId="9" fillId="0" borderId="0" xfId="0" applyFont="1" applyAlignment="1">
      <alignment horizontal="right"/>
    </xf>
    <xf numFmtId="3" fontId="9" fillId="0" borderId="0" xfId="0" applyNumberFormat="1" applyFont="1"/>
    <xf numFmtId="167" fontId="9" fillId="0" borderId="0" xfId="0" applyNumberFormat="1" applyFont="1"/>
    <xf numFmtId="166" fontId="9" fillId="0" borderId="1" xfId="0" applyNumberFormat="1" applyFont="1" applyBorder="1"/>
    <xf numFmtId="0" fontId="14" fillId="2" borderId="0" xfId="0" applyFont="1" applyFill="1"/>
    <xf numFmtId="166" fontId="9" fillId="0" borderId="0" xfId="0" applyNumberFormat="1" applyFont="1" applyAlignment="1">
      <alignment vertical="center"/>
    </xf>
    <xf numFmtId="0" fontId="14" fillId="0" borderId="0" xfId="0" applyFont="1"/>
    <xf numFmtId="0" fontId="21" fillId="3" borderId="0" xfId="0" applyFont="1" applyFill="1"/>
    <xf numFmtId="0" fontId="9" fillId="3" borderId="0" xfId="0" applyFont="1" applyFill="1"/>
    <xf numFmtId="0" fontId="14" fillId="3" borderId="0" xfId="0" applyFont="1" applyFill="1"/>
    <xf numFmtId="0" fontId="9" fillId="0" borderId="0" xfId="0" applyFont="1" applyProtection="1">
      <protection locked="0"/>
    </xf>
    <xf numFmtId="0" fontId="14" fillId="0" borderId="0" xfId="0" applyFont="1" applyProtection="1">
      <protection locked="0"/>
    </xf>
    <xf numFmtId="0" fontId="27" fillId="0" borderId="17" xfId="0" applyFont="1" applyBorder="1" applyAlignment="1">
      <alignment horizontal="center" vertical="center" wrapText="1"/>
    </xf>
    <xf numFmtId="0" fontId="27" fillId="0" borderId="0" xfId="0" applyFont="1" applyAlignment="1">
      <alignment vertical="center" wrapText="1"/>
    </xf>
    <xf numFmtId="0" fontId="28" fillId="0" borderId="59" xfId="0" applyFont="1" applyBorder="1" applyAlignment="1">
      <alignment vertical="center" wrapText="1"/>
    </xf>
    <xf numFmtId="0" fontId="30" fillId="0" borderId="59" xfId="0" applyFont="1" applyBorder="1" applyAlignment="1">
      <alignment vertical="center" wrapText="1"/>
    </xf>
    <xf numFmtId="0" fontId="28" fillId="0" borderId="41" xfId="0" applyFont="1" applyBorder="1" applyAlignment="1">
      <alignment vertical="center" wrapText="1"/>
    </xf>
    <xf numFmtId="0" fontId="14" fillId="0" borderId="6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9" xfId="0" applyFont="1" applyBorder="1" applyAlignment="1">
      <alignment horizontal="center" vertical="center" wrapText="1"/>
    </xf>
    <xf numFmtId="166" fontId="14" fillId="6" borderId="27" xfId="0" applyNumberFormat="1" applyFont="1" applyFill="1" applyBorder="1"/>
    <xf numFmtId="0" fontId="9" fillId="0" borderId="22" xfId="0" applyFont="1" applyBorder="1"/>
    <xf numFmtId="166" fontId="9" fillId="0" borderId="5" xfId="0" applyNumberFormat="1" applyFont="1" applyBorder="1"/>
    <xf numFmtId="0" fontId="14" fillId="2" borderId="22" xfId="0" applyFont="1" applyFill="1" applyBorder="1"/>
    <xf numFmtId="0" fontId="14" fillId="0" borderId="22" xfId="0" applyFont="1" applyBorder="1"/>
    <xf numFmtId="166" fontId="14" fillId="0" borderId="5" xfId="0" applyNumberFormat="1" applyFont="1" applyBorder="1"/>
    <xf numFmtId="0" fontId="9" fillId="0" borderId="22" xfId="0" applyFont="1" applyBorder="1" applyProtection="1">
      <protection locked="0"/>
    </xf>
    <xf numFmtId="166" fontId="9" fillId="0" borderId="5" xfId="0" applyNumberFormat="1" applyFont="1" applyBorder="1" applyProtection="1">
      <protection locked="0"/>
    </xf>
    <xf numFmtId="0" fontId="14" fillId="0" borderId="22" xfId="0" applyFont="1" applyBorder="1" applyProtection="1">
      <protection locked="0"/>
    </xf>
    <xf numFmtId="166" fontId="14" fillId="5" borderId="27" xfId="0" applyNumberFormat="1" applyFont="1" applyFill="1" applyBorder="1" applyProtection="1">
      <protection locked="0"/>
    </xf>
    <xf numFmtId="0" fontId="6" fillId="0" borderId="22" xfId="0" applyFont="1" applyBorder="1" applyProtection="1">
      <protection locked="0"/>
    </xf>
    <xf numFmtId="166" fontId="6" fillId="0" borderId="5" xfId="0" applyNumberFormat="1" applyFont="1" applyBorder="1" applyProtection="1">
      <protection locked="0"/>
    </xf>
    <xf numFmtId="166" fontId="14" fillId="6" borderId="36" xfId="0" applyNumberFormat="1" applyFont="1" applyFill="1" applyBorder="1"/>
    <xf numFmtId="164" fontId="15" fillId="0" borderId="28" xfId="2" applyNumberFormat="1" applyFont="1" applyFill="1" applyBorder="1" applyAlignment="1" applyProtection="1">
      <alignment horizontal="center" vertical="center" wrapText="1"/>
    </xf>
    <xf numFmtId="164" fontId="15" fillId="0" borderId="3" xfId="2" applyNumberFormat="1" applyFont="1" applyFill="1" applyBorder="1" applyAlignment="1" applyProtection="1">
      <alignment horizontal="center" vertical="center" wrapText="1"/>
    </xf>
    <xf numFmtId="164" fontId="15" fillId="0" borderId="4" xfId="2" applyNumberFormat="1" applyFont="1" applyFill="1" applyBorder="1" applyAlignment="1" applyProtection="1">
      <alignment horizontal="center" vertical="center" wrapText="1"/>
    </xf>
    <xf numFmtId="164" fontId="15" fillId="5" borderId="56" xfId="2" applyNumberFormat="1" applyFont="1" applyFill="1" applyBorder="1" applyAlignment="1" applyProtection="1">
      <alignment horizontal="center" vertical="center" wrapText="1"/>
    </xf>
    <xf numFmtId="164" fontId="15" fillId="5" borderId="57" xfId="2" applyNumberFormat="1" applyFont="1" applyFill="1" applyBorder="1" applyAlignment="1" applyProtection="1">
      <alignment horizontal="center" vertical="center" wrapText="1"/>
    </xf>
    <xf numFmtId="164" fontId="15" fillId="5" borderId="58" xfId="2" applyNumberFormat="1" applyFont="1" applyFill="1" applyBorder="1" applyAlignment="1" applyProtection="1">
      <alignment horizontal="center" vertical="center" wrapText="1"/>
    </xf>
    <xf numFmtId="164" fontId="15" fillId="0" borderId="35" xfId="2" applyNumberFormat="1" applyFont="1" applyFill="1" applyBorder="1" applyAlignment="1" applyProtection="1">
      <alignment horizontal="center" vertical="center" wrapText="1"/>
    </xf>
    <xf numFmtId="164" fontId="15" fillId="0" borderId="6" xfId="2" applyNumberFormat="1" applyFont="1" applyFill="1" applyBorder="1" applyAlignment="1" applyProtection="1">
      <alignment horizontal="center" vertical="center" wrapText="1"/>
    </xf>
    <xf numFmtId="164" fontId="15" fillId="0" borderId="7" xfId="2" applyNumberFormat="1" applyFont="1" applyFill="1" applyBorder="1" applyAlignment="1" applyProtection="1">
      <alignment horizontal="center" vertical="center" wrapText="1"/>
    </xf>
    <xf numFmtId="164" fontId="23" fillId="4" borderId="3" xfId="2" applyNumberFormat="1" applyFont="1" applyFill="1" applyBorder="1" applyAlignment="1" applyProtection="1">
      <alignment horizontal="center" vertical="center" wrapText="1"/>
    </xf>
    <xf numFmtId="164" fontId="23" fillId="4" borderId="4" xfId="2" applyNumberFormat="1" applyFont="1" applyFill="1" applyBorder="1" applyAlignment="1" applyProtection="1">
      <alignment horizontal="center" vertical="center" wrapText="1"/>
    </xf>
    <xf numFmtId="164" fontId="23" fillId="5" borderId="0" xfId="2" applyNumberFormat="1" applyFont="1" applyFill="1" applyBorder="1" applyAlignment="1" applyProtection="1">
      <alignment horizontal="center" vertical="center" wrapText="1"/>
    </xf>
    <xf numFmtId="164" fontId="23" fillId="5" borderId="5" xfId="2" applyNumberFormat="1" applyFont="1" applyFill="1" applyBorder="1" applyAlignment="1" applyProtection="1">
      <alignment horizontal="center" vertical="center" wrapText="1"/>
    </xf>
    <xf numFmtId="164" fontId="23" fillId="4" borderId="6" xfId="2" applyNumberFormat="1" applyFont="1" applyFill="1" applyBorder="1" applyAlignment="1" applyProtection="1">
      <alignment horizontal="center" vertical="center" wrapText="1"/>
    </xf>
    <xf numFmtId="164" fontId="23" fillId="4" borderId="7" xfId="2" applyNumberFormat="1" applyFont="1" applyFill="1" applyBorder="1" applyAlignment="1" applyProtection="1">
      <alignment horizontal="center" vertical="center" wrapText="1"/>
    </xf>
    <xf numFmtId="39" fontId="9" fillId="5" borderId="53" xfId="1" applyNumberFormat="1" applyFont="1" applyFill="1" applyBorder="1" applyAlignment="1" applyProtection="1">
      <alignment horizontal="center" vertical="center" wrapText="1"/>
      <protection locked="0"/>
    </xf>
    <xf numFmtId="0" fontId="6" fillId="0" borderId="0" xfId="0" applyFont="1" applyAlignment="1">
      <alignment horizontal="left" vertical="center" wrapText="1" indent="2"/>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6" fillId="0" borderId="0" xfId="0" applyFont="1" applyAlignment="1">
      <alignment horizontal="left" vertical="center" wrapText="1" indent="2"/>
    </xf>
    <xf numFmtId="0" fontId="28" fillId="0" borderId="22" xfId="0" applyFont="1" applyBorder="1" applyAlignment="1">
      <alignment horizontal="left" vertical="center" wrapText="1" indent="2"/>
    </xf>
    <xf numFmtId="0" fontId="28" fillId="0" borderId="0" xfId="0" applyFont="1" applyAlignment="1">
      <alignment horizontal="left" vertical="center" wrapText="1" indent="2"/>
    </xf>
    <xf numFmtId="0" fontId="28" fillId="0" borderId="5" xfId="0" applyFont="1" applyBorder="1" applyAlignment="1">
      <alignment horizontal="left" vertical="center" wrapText="1" indent="2"/>
    </xf>
    <xf numFmtId="0" fontId="28" fillId="0" borderId="35" xfId="0" applyFont="1" applyBorder="1" applyAlignment="1">
      <alignment horizontal="left" vertical="top" wrapText="1" indent="2"/>
    </xf>
    <xf numFmtId="0" fontId="28" fillId="0" borderId="6" xfId="0" applyFont="1" applyBorder="1" applyAlignment="1">
      <alignment horizontal="left" vertical="top" wrapText="1" indent="2"/>
    </xf>
    <xf numFmtId="0" fontId="28" fillId="0" borderId="7" xfId="0" applyFont="1" applyBorder="1" applyAlignment="1">
      <alignment horizontal="left" vertical="top" wrapText="1" indent="2"/>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5" xfId="0" applyFont="1" applyBorder="1" applyAlignment="1">
      <alignment horizontal="center" vertical="center" wrapText="1"/>
    </xf>
    <xf numFmtId="0" fontId="12" fillId="0" borderId="6" xfId="0" applyFont="1" applyBorder="1" applyAlignment="1">
      <alignment horizontal="center" vertical="center" wrapText="1"/>
    </xf>
    <xf numFmtId="0" fontId="6" fillId="0" borderId="32" xfId="0" applyFont="1" applyBorder="1" applyAlignment="1" applyProtection="1">
      <alignment horizontal="center" wrapText="1"/>
      <protection locked="0"/>
    </xf>
    <xf numFmtId="0" fontId="6" fillId="0" borderId="31" xfId="0" applyFont="1" applyBorder="1" applyAlignment="1" applyProtection="1">
      <alignment horizontal="center" wrapText="1"/>
      <protection locked="0"/>
    </xf>
    <xf numFmtId="0" fontId="13" fillId="3" borderId="32" xfId="0" applyFont="1" applyFill="1" applyBorder="1" applyAlignment="1" applyProtection="1">
      <alignment horizontal="left" vertical="center" wrapText="1"/>
      <protection locked="0"/>
    </xf>
    <xf numFmtId="0" fontId="13" fillId="3" borderId="31" xfId="0" applyFont="1" applyFill="1" applyBorder="1" applyAlignment="1" applyProtection="1">
      <alignment horizontal="left" vertical="center" wrapText="1"/>
      <protection locked="0"/>
    </xf>
    <xf numFmtId="0" fontId="3" fillId="4" borderId="22" xfId="0" applyFont="1" applyFill="1" applyBorder="1" applyAlignment="1">
      <alignment horizontal="center" vertical="center" wrapText="1"/>
    </xf>
    <xf numFmtId="0" fontId="3" fillId="4" borderId="0" xfId="0" applyFont="1" applyFill="1" applyAlignment="1">
      <alignment horizontal="center" vertical="center" wrapText="1"/>
    </xf>
    <xf numFmtId="0" fontId="3"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pplyProtection="1">
      <alignment horizontal="center" vertical="top" wrapText="1"/>
      <protection locked="0"/>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2" fillId="4"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26" fillId="0" borderId="0" xfId="0" applyFont="1" applyAlignment="1">
      <alignment horizontal="left" vertical="center"/>
    </xf>
    <xf numFmtId="0" fontId="19"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1" fillId="0" borderId="0" xfId="0" applyFont="1" applyAlignment="1">
      <alignment horizontal="left" wrapText="1"/>
    </xf>
    <xf numFmtId="0" fontId="21" fillId="0" borderId="5" xfId="0" applyFont="1" applyBorder="1" applyAlignment="1">
      <alignment horizontal="left" wrapText="1"/>
    </xf>
    <xf numFmtId="0" fontId="26" fillId="0" borderId="0" xfId="0" applyFont="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3" fillId="0" borderId="28"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3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9</xdr:col>
      <xdr:colOff>561975</xdr:colOff>
      <xdr:row>51</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 y="76200"/>
          <a:ext cx="5972175" cy="831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Enter</a:t>
          </a:r>
          <a:r>
            <a:rPr lang="en-US" sz="1100" b="1" baseline="0"/>
            <a:t> any desired n</a:t>
          </a:r>
          <a:r>
            <a:rPr lang="en-US" sz="1100" b="1"/>
            <a:t>arrative</a:t>
          </a:r>
          <a:r>
            <a:rPr lang="en-US" sz="1100" b="1" baseline="0"/>
            <a:t> here, or attach a separate  document to your e-mail submission.</a:t>
          </a:r>
          <a:endParaRPr lang="en-US" sz="11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showGridLines="0" workbookViewId="0">
      <selection activeCell="B4" sqref="B4"/>
    </sheetView>
  </sheetViews>
  <sheetFormatPr defaultColWidth="9.140625" defaultRowHeight="12.75"/>
  <cols>
    <col min="1" max="1" width="0.7109375" style="165" customWidth="1"/>
    <col min="2" max="2" width="90.28515625" style="165" customWidth="1"/>
    <col min="3" max="3" width="5.42578125" style="165" customWidth="1"/>
    <col min="4" max="8" width="17.5703125" style="165" customWidth="1"/>
    <col min="9" max="16384" width="9.140625" style="165"/>
  </cols>
  <sheetData>
    <row r="1" spans="1:8" s="25" customFormat="1" ht="53.25" customHeight="1" thickBot="1">
      <c r="A1" s="5"/>
      <c r="B1" s="198" t="s">
        <v>0</v>
      </c>
      <c r="C1" s="199"/>
      <c r="D1" s="238" t="s">
        <v>1</v>
      </c>
      <c r="E1" s="239"/>
      <c r="F1" s="239"/>
      <c r="G1" s="239"/>
      <c r="H1" s="240"/>
    </row>
    <row r="2" spans="1:8" s="5" customFormat="1" ht="86.25" customHeight="1">
      <c r="B2" s="200" t="s">
        <v>2</v>
      </c>
      <c r="D2" s="242" t="s">
        <v>3</v>
      </c>
      <c r="E2" s="243"/>
      <c r="F2" s="243"/>
      <c r="G2" s="243"/>
      <c r="H2" s="244"/>
    </row>
    <row r="3" spans="1:8" s="5" customFormat="1" ht="69" customHeight="1">
      <c r="B3" s="201" t="s">
        <v>4</v>
      </c>
      <c r="D3" s="242" t="s">
        <v>5</v>
      </c>
      <c r="E3" s="243"/>
      <c r="F3" s="243"/>
      <c r="G3" s="243"/>
      <c r="H3" s="244"/>
    </row>
    <row r="4" spans="1:8" s="5" customFormat="1" ht="111.75" customHeight="1" thickBot="1">
      <c r="B4" s="200" t="s">
        <v>6</v>
      </c>
      <c r="D4" s="245" t="s">
        <v>7</v>
      </c>
      <c r="E4" s="246"/>
      <c r="F4" s="246"/>
      <c r="G4" s="246"/>
      <c r="H4" s="247"/>
    </row>
    <row r="5" spans="1:8" s="5" customFormat="1" ht="108.75" customHeight="1">
      <c r="B5" s="200" t="s">
        <v>8</v>
      </c>
      <c r="D5" s="243"/>
      <c r="E5" s="243"/>
      <c r="F5" s="243"/>
      <c r="G5" s="243"/>
      <c r="H5" s="243"/>
    </row>
    <row r="6" spans="1:8" s="5" customFormat="1" ht="41.25" customHeight="1">
      <c r="B6" s="200" t="s">
        <v>9</v>
      </c>
      <c r="D6" s="241"/>
      <c r="E6" s="241"/>
      <c r="F6" s="241"/>
      <c r="G6" s="241"/>
      <c r="H6" s="241"/>
    </row>
    <row r="7" spans="1:8" s="5" customFormat="1" ht="74.25" customHeight="1">
      <c r="B7" s="200" t="s">
        <v>10</v>
      </c>
    </row>
    <row r="8" spans="1:8" s="5" customFormat="1" ht="60.75" customHeight="1">
      <c r="B8" s="200" t="s">
        <v>11</v>
      </c>
    </row>
    <row r="9" spans="1:8" s="5" customFormat="1" ht="41.25" customHeight="1">
      <c r="B9" s="200" t="s">
        <v>12</v>
      </c>
    </row>
    <row r="10" spans="1:8" s="5" customFormat="1" ht="69" customHeight="1" thickBot="1">
      <c r="B10" s="202" t="s">
        <v>13</v>
      </c>
    </row>
    <row r="11" spans="1:8" s="5" customFormat="1" ht="69" customHeight="1">
      <c r="B11" s="235"/>
    </row>
    <row r="12" spans="1:8" s="5" customFormat="1" ht="24.75" customHeight="1"/>
    <row r="13" spans="1:8" s="5" customFormat="1"/>
    <row r="14" spans="1:8" s="5" customFormat="1" ht="81" customHeight="1"/>
    <row r="15" spans="1:8" s="5" customFormat="1" ht="36" customHeight="1"/>
    <row r="16" spans="1:8" s="5" customFormat="1" ht="39.75" customHeight="1"/>
    <row r="17" spans="1:2" s="5" customFormat="1" ht="54.75" customHeight="1"/>
    <row r="18" spans="1:2" s="5" customFormat="1" ht="36" customHeight="1">
      <c r="A18" s="165"/>
      <c r="B18" s="165"/>
    </row>
  </sheetData>
  <mergeCells count="6">
    <mergeCell ref="D1:H1"/>
    <mergeCell ref="D6:H6"/>
    <mergeCell ref="D2:H2"/>
    <mergeCell ref="D3:H3"/>
    <mergeCell ref="D4:H4"/>
    <mergeCell ref="D5:H5"/>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P18" sqref="P18"/>
    </sheetView>
  </sheetViews>
  <sheetFormatPr defaultRowHeight="12.7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30"/>
  <sheetViews>
    <sheetView showGridLines="0" tabSelected="1" zoomScale="90" zoomScaleNormal="90" workbookViewId="0">
      <pane xSplit="4" ySplit="3" topLeftCell="E4" activePane="bottomRight" state="frozen"/>
      <selection pane="bottomRight" activeCell="B23" sqref="B23"/>
      <selection pane="bottomLeft" activeCell="A5" sqref="A5"/>
      <selection pane="topRight" activeCell="F1" sqref="F1"/>
    </sheetView>
  </sheetViews>
  <sheetFormatPr defaultColWidth="9.140625" defaultRowHeight="12.75"/>
  <cols>
    <col min="1" max="1" width="26.5703125" style="2" customWidth="1"/>
    <col min="2" max="2" width="24.28515625" style="2" customWidth="1"/>
    <col min="3" max="3" width="7.42578125" style="15" customWidth="1"/>
    <col min="4" max="4" width="20.28515625" style="15" customWidth="1"/>
    <col min="5" max="5" width="17.7109375" style="15" customWidth="1"/>
    <col min="6" max="6" width="16.42578125" style="15" customWidth="1"/>
    <col min="7" max="8" width="12.42578125" style="2" customWidth="1"/>
    <col min="9" max="9" width="18" style="2" customWidth="1"/>
    <col min="10" max="10" width="15.140625" style="2" customWidth="1"/>
    <col min="11" max="11" width="16.42578125" style="15" customWidth="1"/>
    <col min="12" max="12" width="16.28515625" style="15" hidden="1" customWidth="1"/>
    <col min="13" max="15" width="16.28515625" style="2" hidden="1" customWidth="1"/>
    <col min="16" max="16" width="15.140625" style="2" customWidth="1"/>
    <col min="17" max="17" width="16.42578125" style="15" customWidth="1"/>
    <col min="18" max="18" width="16.42578125" style="15" hidden="1" customWidth="1"/>
    <col min="19" max="21" width="11.42578125" style="2" hidden="1" customWidth="1"/>
    <col min="22" max="22" width="15.140625" style="2" customWidth="1"/>
    <col min="23" max="23" width="16.42578125" style="15" customWidth="1"/>
    <col min="24" max="24" width="16.42578125" style="15" hidden="1" customWidth="1"/>
    <col min="25" max="27" width="11.42578125" style="2" hidden="1" customWidth="1"/>
    <col min="28" max="28" width="15.140625" style="2" customWidth="1"/>
    <col min="29" max="29" width="16.42578125" style="15" customWidth="1"/>
    <col min="30" max="30" width="16.42578125" style="15" hidden="1" customWidth="1"/>
    <col min="31" max="33" width="11.42578125" style="2" hidden="1" customWidth="1"/>
    <col min="34" max="34" width="15.140625" style="2" customWidth="1"/>
    <col min="35" max="35" width="10.5703125" style="2" customWidth="1"/>
    <col min="36" max="16384" width="9.140625" style="2"/>
  </cols>
  <sheetData>
    <row r="1" spans="1:34" s="25" customFormat="1" ht="29.25" customHeight="1" thickBot="1">
      <c r="A1" s="275" t="s">
        <v>14</v>
      </c>
      <c r="B1" s="276"/>
      <c r="C1" s="276"/>
      <c r="D1" s="277"/>
      <c r="E1" s="254" t="s">
        <v>15</v>
      </c>
      <c r="F1" s="255"/>
      <c r="G1" s="255"/>
      <c r="H1" s="255"/>
      <c r="I1" s="255"/>
      <c r="J1" s="256"/>
      <c r="K1" s="254" t="s">
        <v>16</v>
      </c>
      <c r="L1" s="255"/>
      <c r="M1" s="255"/>
      <c r="N1" s="255"/>
      <c r="O1" s="255"/>
      <c r="P1" s="256"/>
      <c r="Q1" s="254" t="s">
        <v>17</v>
      </c>
      <c r="R1" s="255"/>
      <c r="S1" s="255"/>
      <c r="T1" s="255"/>
      <c r="U1" s="255"/>
      <c r="V1" s="256"/>
      <c r="W1" s="248" t="s">
        <v>18</v>
      </c>
      <c r="X1" s="249"/>
      <c r="Y1" s="250"/>
      <c r="Z1" s="250"/>
      <c r="AA1" s="250"/>
      <c r="AB1" s="251"/>
      <c r="AC1" s="248" t="s">
        <v>19</v>
      </c>
      <c r="AD1" s="249"/>
      <c r="AE1" s="250"/>
      <c r="AF1" s="250"/>
      <c r="AG1" s="250"/>
      <c r="AH1" s="251"/>
    </row>
    <row r="2" spans="1:34" s="26" customFormat="1" ht="16.5" customHeight="1">
      <c r="A2" s="41"/>
      <c r="B2" s="43"/>
      <c r="C2" s="45"/>
      <c r="D2" s="279" t="s">
        <v>20</v>
      </c>
      <c r="E2" s="281" t="s">
        <v>21</v>
      </c>
      <c r="F2" s="283" t="s">
        <v>22</v>
      </c>
      <c r="G2" s="258" t="s">
        <v>23</v>
      </c>
      <c r="H2" s="258"/>
      <c r="I2" s="259"/>
      <c r="J2" s="260" t="s">
        <v>24</v>
      </c>
      <c r="K2" s="262" t="s">
        <v>21</v>
      </c>
      <c r="L2" s="283" t="s">
        <v>25</v>
      </c>
      <c r="M2" s="258" t="s">
        <v>23</v>
      </c>
      <c r="N2" s="258"/>
      <c r="O2" s="259"/>
      <c r="P2" s="260" t="s">
        <v>24</v>
      </c>
      <c r="Q2" s="262" t="s">
        <v>21</v>
      </c>
      <c r="R2" s="257" t="s">
        <v>26</v>
      </c>
      <c r="S2" s="258"/>
      <c r="T2" s="258"/>
      <c r="U2" s="259"/>
      <c r="V2" s="260" t="s">
        <v>24</v>
      </c>
      <c r="W2" s="262" t="s">
        <v>21</v>
      </c>
      <c r="X2" s="257" t="s">
        <v>26</v>
      </c>
      <c r="Y2" s="258"/>
      <c r="Z2" s="258"/>
      <c r="AA2" s="259"/>
      <c r="AB2" s="260" t="s">
        <v>24</v>
      </c>
      <c r="AC2" s="262" t="s">
        <v>21</v>
      </c>
      <c r="AD2" s="257" t="s">
        <v>26</v>
      </c>
      <c r="AE2" s="258"/>
      <c r="AF2" s="258"/>
      <c r="AG2" s="259"/>
      <c r="AH2" s="260" t="s">
        <v>24</v>
      </c>
    </row>
    <row r="3" spans="1:34" s="26" customFormat="1" ht="32.25" thickBot="1">
      <c r="A3" s="42" t="s">
        <v>27</v>
      </c>
      <c r="B3" s="44" t="s">
        <v>28</v>
      </c>
      <c r="C3" s="44" t="s">
        <v>29</v>
      </c>
      <c r="D3" s="280"/>
      <c r="E3" s="282"/>
      <c r="F3" s="284"/>
      <c r="G3" s="27" t="s">
        <v>30</v>
      </c>
      <c r="H3" s="236" t="s">
        <v>31</v>
      </c>
      <c r="I3" s="236" t="s">
        <v>32</v>
      </c>
      <c r="J3" s="261"/>
      <c r="K3" s="263"/>
      <c r="L3" s="284"/>
      <c r="M3" s="27" t="s">
        <v>30</v>
      </c>
      <c r="N3" s="236" t="s">
        <v>31</v>
      </c>
      <c r="O3" s="236" t="s">
        <v>32</v>
      </c>
      <c r="P3" s="261"/>
      <c r="Q3" s="263"/>
      <c r="R3" s="236" t="s">
        <v>25</v>
      </c>
      <c r="S3" s="236" t="s">
        <v>30</v>
      </c>
      <c r="T3" s="236" t="s">
        <v>31</v>
      </c>
      <c r="U3" s="236" t="s">
        <v>32</v>
      </c>
      <c r="V3" s="261"/>
      <c r="W3" s="263"/>
      <c r="X3" s="236" t="s">
        <v>25</v>
      </c>
      <c r="Y3" s="236" t="s">
        <v>30</v>
      </c>
      <c r="Z3" s="236" t="s">
        <v>31</v>
      </c>
      <c r="AA3" s="236" t="s">
        <v>32</v>
      </c>
      <c r="AB3" s="261"/>
      <c r="AC3" s="263"/>
      <c r="AD3" s="236" t="s">
        <v>25</v>
      </c>
      <c r="AE3" s="236" t="s">
        <v>30</v>
      </c>
      <c r="AF3" s="236" t="s">
        <v>31</v>
      </c>
      <c r="AG3" s="236" t="s">
        <v>32</v>
      </c>
      <c r="AH3" s="261"/>
    </row>
    <row r="4" spans="1:34" s="31" customFormat="1" ht="17.25" customHeight="1">
      <c r="A4" s="142" t="s">
        <v>33</v>
      </c>
      <c r="B4" s="143" t="s">
        <v>34</v>
      </c>
      <c r="C4" s="144"/>
      <c r="D4" s="145" t="s">
        <v>34</v>
      </c>
      <c r="E4" s="136"/>
      <c r="F4" s="137"/>
      <c r="G4" s="28">
        <f t="shared" ref="G4:G15" si="0">(IF(F4&lt;$E$23,(F4*0.0765),(((F4-$E$23)*0.0145)+($E$23*0.0765))))*E4</f>
        <v>0</v>
      </c>
      <c r="H4" s="28">
        <f t="shared" ref="H4:H15" si="1">(IF(A4="State Employee/Teacher",(F4*$B$18),(IF(A4="State Law Enforcement Officer",(F4*$B$19),(IF(A4="University Employee - ORP",(F4*$B$20),(IF(A4="Elected Legislator",(F4*$B$22),(IF(A4="Elected Judicial Official",(F4*$B$21),(F4*$B$18)))))))))))*E4</f>
        <v>0</v>
      </c>
      <c r="I4" s="28">
        <f t="shared" ref="I4:I15" si="2">(IF(E4&gt;0,$B$23,0))*E4</f>
        <v>0</v>
      </c>
      <c r="J4" s="29" t="str">
        <f>IF(E4&gt;0,((F4*E4)+G4+H4+I4),"-")</f>
        <v>-</v>
      </c>
      <c r="K4" s="136">
        <f>E4</f>
        <v>0</v>
      </c>
      <c r="L4" s="30">
        <f t="shared" ref="L4:L15" si="3">(F4*(1+$E$18))</f>
        <v>0</v>
      </c>
      <c r="M4" s="30">
        <f t="shared" ref="M4:M15" si="4">(IF(L4&lt;$E$23,(L4*0.0765),(((L4-$E$23)*0.0145)+($E$23*0.0765))))*K4</f>
        <v>0</v>
      </c>
      <c r="N4" s="30">
        <f t="shared" ref="N4:N15" si="5">(IF(A4="State Employee/Teacher",(L4*$B$18),(IF(A4="State Law Enforcement Officer",(L4*$B$19),(IF(A4="University Employee - ORP",(L4*$B$20),(IF(A4="Elected Judicial Official",(L4*$B$21),(L4*$B$18)))))))))*K4</f>
        <v>0</v>
      </c>
      <c r="O4" s="30">
        <f t="shared" ref="O4:O15" si="6">(IF(K4&gt;0,$B$23,0))*K4</f>
        <v>0</v>
      </c>
      <c r="P4" s="29" t="str">
        <f>IF(K4&gt;0,((L4*K4)+M4+N4+O4),"-")</f>
        <v>-</v>
      </c>
      <c r="Q4" s="136">
        <f>K4</f>
        <v>0</v>
      </c>
      <c r="R4" s="30">
        <f t="shared" ref="R4:R15" si="7">(L4*(1+$E$19))</f>
        <v>0</v>
      </c>
      <c r="S4" s="30">
        <f t="shared" ref="S4:S15" si="8">(IF(R4&lt;$E$23,(R4*0.0765),(((R4-$E$23)*0.0145)+($E$23*0.0765))))*Q4</f>
        <v>0</v>
      </c>
      <c r="T4" s="30">
        <f t="shared" ref="T4:T15" si="9">(IF(G4="State Employee/Teacher",(R4*$B$18),(IF(G4="State Law Enforcement Officer",(R4*$B$19),(IF(G4="University Employee - ORP",(R4*$B$20),(IF(G4="Elected Judicial Official",(R4*$B$21),(R4*$B$18)))))))))*Q4</f>
        <v>0</v>
      </c>
      <c r="U4" s="30">
        <f t="shared" ref="U4:U15" si="10">(IF(Q4&gt;0,$B$23,0))*Q4</f>
        <v>0</v>
      </c>
      <c r="V4" s="29" t="str">
        <f>IF(Q4&gt;0,((R4*Q4)+S4+T4+U4),"-")</f>
        <v>-</v>
      </c>
      <c r="W4" s="136">
        <f>Q4</f>
        <v>0</v>
      </c>
      <c r="X4" s="30">
        <f t="shared" ref="X4:X15" si="11">(R4*(1+$E$20))</f>
        <v>0</v>
      </c>
      <c r="Y4" s="30">
        <f t="shared" ref="Y4:Y15" si="12">(IF(X4&lt;$E$23,(X4*0.0765),(((X4-$E$23)*0.0145)+($E$23*0.0765))))*W4</f>
        <v>0</v>
      </c>
      <c r="Z4" s="30">
        <f t="shared" ref="Z4:Z15" si="13">(IF(M4="State Employee/Teacher",(X4*$B$18),(IF(M4="State Law Enforcement Officer",(X4*$B$19),(IF(M4="University Employee - ORP",(X4*$B$20),(IF(M4="Elected Judicial Official",(X4*$B$21),(X4*$B$18)))))))))*W4</f>
        <v>0</v>
      </c>
      <c r="AA4" s="30">
        <f t="shared" ref="AA4:AA15" si="14">(IF(W4&gt;0,$B$23,0))*W4</f>
        <v>0</v>
      </c>
      <c r="AB4" s="29" t="str">
        <f>IF(W4&gt;0,((X4*W4)+Y4+Z4+AA4),"-")</f>
        <v>-</v>
      </c>
      <c r="AC4" s="136">
        <f>W4</f>
        <v>0</v>
      </c>
      <c r="AD4" s="30">
        <f t="shared" ref="AD4:AD15" si="15">(X4*(1+$E$21))</f>
        <v>0</v>
      </c>
      <c r="AE4" s="30">
        <f t="shared" ref="AE4:AE15" si="16">(IF(AD4&lt;$E$23,(AD4*0.0765),(((AD4-$E$23)*0.0145)+($E$23*0.0765))))*AC4</f>
        <v>0</v>
      </c>
      <c r="AF4" s="30">
        <f t="shared" ref="AF4:AF15" si="17">(IF(S4="State Employee/Teacher",(AD4*$B$18),(IF(S4="State Law Enforcement Officer",(AD4*$B$19),(IF(S4="University Employee - ORP",(AD4*$B$20),(IF(S4="Elected Judicial Official",(AD4*$B$21),(AD4*$B$18)))))))))*AC4</f>
        <v>0</v>
      </c>
      <c r="AG4" s="30">
        <f t="shared" ref="AG4:AG15" si="18">(IF(AC4&gt;0,$B$23,0))*AC4</f>
        <v>0</v>
      </c>
      <c r="AH4" s="29" t="str">
        <f>IF(AC4&gt;0,((AD4*AC4)+AE4+AF4+AG4),"-")</f>
        <v>-</v>
      </c>
    </row>
    <row r="5" spans="1:34" s="31" customFormat="1" ht="17.25" customHeight="1">
      <c r="A5" s="146"/>
      <c r="B5" s="147"/>
      <c r="C5" s="148"/>
      <c r="D5" s="149"/>
      <c r="E5" s="138"/>
      <c r="F5" s="139"/>
      <c r="G5" s="32">
        <f t="shared" si="0"/>
        <v>0</v>
      </c>
      <c r="H5" s="32">
        <f t="shared" si="1"/>
        <v>0</v>
      </c>
      <c r="I5" s="32">
        <f t="shared" si="2"/>
        <v>0</v>
      </c>
      <c r="J5" s="33" t="str">
        <f t="shared" ref="J5:J15" si="19">IF(E5&gt;0,((F5*E5)+G5+H5+I5),"-")</f>
        <v>-</v>
      </c>
      <c r="K5" s="138">
        <f t="shared" ref="K5:K15" si="20">E5</f>
        <v>0</v>
      </c>
      <c r="L5" s="34">
        <f t="shared" si="3"/>
        <v>0</v>
      </c>
      <c r="M5" s="34">
        <f t="shared" si="4"/>
        <v>0</v>
      </c>
      <c r="N5" s="34">
        <f t="shared" si="5"/>
        <v>0</v>
      </c>
      <c r="O5" s="34">
        <f t="shared" si="6"/>
        <v>0</v>
      </c>
      <c r="P5" s="33" t="str">
        <f t="shared" ref="P5:P15" si="21">IF(K5&gt;0,((L5*K5)+M5+N5+O5),"-")</f>
        <v>-</v>
      </c>
      <c r="Q5" s="138">
        <f t="shared" ref="Q5:Q15" si="22">K5</f>
        <v>0</v>
      </c>
      <c r="R5" s="34">
        <f t="shared" si="7"/>
        <v>0</v>
      </c>
      <c r="S5" s="34">
        <f t="shared" si="8"/>
        <v>0</v>
      </c>
      <c r="T5" s="34">
        <f t="shared" si="9"/>
        <v>0</v>
      </c>
      <c r="U5" s="34">
        <f t="shared" si="10"/>
        <v>0</v>
      </c>
      <c r="V5" s="33" t="str">
        <f t="shared" ref="V5:V15" si="23">IF(Q5&gt;0,((R5*Q5)+S5+T5+U5),"-")</f>
        <v>-</v>
      </c>
      <c r="W5" s="136">
        <f t="shared" ref="W5:W15" si="24">Q5</f>
        <v>0</v>
      </c>
      <c r="X5" s="34">
        <f t="shared" si="11"/>
        <v>0</v>
      </c>
      <c r="Y5" s="34">
        <f t="shared" si="12"/>
        <v>0</v>
      </c>
      <c r="Z5" s="34">
        <f t="shared" si="13"/>
        <v>0</v>
      </c>
      <c r="AA5" s="34">
        <f t="shared" si="14"/>
        <v>0</v>
      </c>
      <c r="AB5" s="33" t="str">
        <f t="shared" ref="AB5:AB15" si="25">IF(W5&gt;0,((X5*W5)+Y5+Z5+AA5),"-")</f>
        <v>-</v>
      </c>
      <c r="AC5" s="136">
        <f t="shared" ref="AC5:AC15" si="26">W5</f>
        <v>0</v>
      </c>
      <c r="AD5" s="34">
        <f t="shared" si="15"/>
        <v>0</v>
      </c>
      <c r="AE5" s="34">
        <f t="shared" si="16"/>
        <v>0</v>
      </c>
      <c r="AF5" s="34">
        <f t="shared" si="17"/>
        <v>0</v>
      </c>
      <c r="AG5" s="34">
        <f t="shared" si="18"/>
        <v>0</v>
      </c>
      <c r="AH5" s="33" t="str">
        <f t="shared" ref="AH5:AH15" si="27">IF(AC5&gt;0,((AD5*AC5)+AE5+AF5+AG5),"-")</f>
        <v>-</v>
      </c>
    </row>
    <row r="6" spans="1:34" s="31" customFormat="1" ht="17.25" customHeight="1">
      <c r="A6" s="146"/>
      <c r="B6" s="147"/>
      <c r="C6" s="148"/>
      <c r="D6" s="149"/>
      <c r="E6" s="138"/>
      <c r="F6" s="139"/>
      <c r="G6" s="35">
        <f t="shared" si="0"/>
        <v>0</v>
      </c>
      <c r="H6" s="35">
        <f t="shared" si="1"/>
        <v>0</v>
      </c>
      <c r="I6" s="35">
        <f t="shared" si="2"/>
        <v>0</v>
      </c>
      <c r="J6" s="36" t="str">
        <f t="shared" si="19"/>
        <v>-</v>
      </c>
      <c r="K6" s="138">
        <f t="shared" si="20"/>
        <v>0</v>
      </c>
      <c r="L6" s="37">
        <f t="shared" si="3"/>
        <v>0</v>
      </c>
      <c r="M6" s="37">
        <f t="shared" si="4"/>
        <v>0</v>
      </c>
      <c r="N6" s="37">
        <f t="shared" si="5"/>
        <v>0</v>
      </c>
      <c r="O6" s="37">
        <f t="shared" si="6"/>
        <v>0</v>
      </c>
      <c r="P6" s="36" t="str">
        <f t="shared" si="21"/>
        <v>-</v>
      </c>
      <c r="Q6" s="138">
        <f t="shared" si="22"/>
        <v>0</v>
      </c>
      <c r="R6" s="37">
        <f t="shared" si="7"/>
        <v>0</v>
      </c>
      <c r="S6" s="37">
        <f t="shared" si="8"/>
        <v>0</v>
      </c>
      <c r="T6" s="37">
        <f t="shared" si="9"/>
        <v>0</v>
      </c>
      <c r="U6" s="37">
        <f t="shared" si="10"/>
        <v>0</v>
      </c>
      <c r="V6" s="36" t="str">
        <f t="shared" si="23"/>
        <v>-</v>
      </c>
      <c r="W6" s="136">
        <f t="shared" si="24"/>
        <v>0</v>
      </c>
      <c r="X6" s="37">
        <f t="shared" si="11"/>
        <v>0</v>
      </c>
      <c r="Y6" s="37">
        <f t="shared" si="12"/>
        <v>0</v>
      </c>
      <c r="Z6" s="37">
        <f t="shared" si="13"/>
        <v>0</v>
      </c>
      <c r="AA6" s="37">
        <f t="shared" si="14"/>
        <v>0</v>
      </c>
      <c r="AB6" s="36" t="str">
        <f t="shared" si="25"/>
        <v>-</v>
      </c>
      <c r="AC6" s="136">
        <f t="shared" si="26"/>
        <v>0</v>
      </c>
      <c r="AD6" s="37">
        <f t="shared" si="15"/>
        <v>0</v>
      </c>
      <c r="AE6" s="37">
        <f t="shared" si="16"/>
        <v>0</v>
      </c>
      <c r="AF6" s="37">
        <f t="shared" si="17"/>
        <v>0</v>
      </c>
      <c r="AG6" s="37">
        <f t="shared" si="18"/>
        <v>0</v>
      </c>
      <c r="AH6" s="36" t="str">
        <f t="shared" si="27"/>
        <v>-</v>
      </c>
    </row>
    <row r="7" spans="1:34" s="31" customFormat="1" ht="17.25" customHeight="1">
      <c r="A7" s="146"/>
      <c r="B7" s="147"/>
      <c r="C7" s="148"/>
      <c r="D7" s="149"/>
      <c r="E7" s="138"/>
      <c r="F7" s="139"/>
      <c r="G7" s="32">
        <f t="shared" si="0"/>
        <v>0</v>
      </c>
      <c r="H7" s="32">
        <f t="shared" si="1"/>
        <v>0</v>
      </c>
      <c r="I7" s="32">
        <f t="shared" si="2"/>
        <v>0</v>
      </c>
      <c r="J7" s="33" t="str">
        <f t="shared" si="19"/>
        <v>-</v>
      </c>
      <c r="K7" s="138">
        <f t="shared" si="20"/>
        <v>0</v>
      </c>
      <c r="L7" s="34">
        <f t="shared" si="3"/>
        <v>0</v>
      </c>
      <c r="M7" s="34">
        <f t="shared" si="4"/>
        <v>0</v>
      </c>
      <c r="N7" s="34">
        <f t="shared" si="5"/>
        <v>0</v>
      </c>
      <c r="O7" s="34">
        <f t="shared" si="6"/>
        <v>0</v>
      </c>
      <c r="P7" s="33" t="str">
        <f t="shared" si="21"/>
        <v>-</v>
      </c>
      <c r="Q7" s="138">
        <f t="shared" si="22"/>
        <v>0</v>
      </c>
      <c r="R7" s="34">
        <f t="shared" si="7"/>
        <v>0</v>
      </c>
      <c r="S7" s="34">
        <f t="shared" si="8"/>
        <v>0</v>
      </c>
      <c r="T7" s="34">
        <f t="shared" si="9"/>
        <v>0</v>
      </c>
      <c r="U7" s="34">
        <f t="shared" si="10"/>
        <v>0</v>
      </c>
      <c r="V7" s="33" t="str">
        <f t="shared" si="23"/>
        <v>-</v>
      </c>
      <c r="W7" s="136">
        <f t="shared" si="24"/>
        <v>0</v>
      </c>
      <c r="X7" s="34">
        <f t="shared" si="11"/>
        <v>0</v>
      </c>
      <c r="Y7" s="34">
        <f t="shared" si="12"/>
        <v>0</v>
      </c>
      <c r="Z7" s="34">
        <f t="shared" si="13"/>
        <v>0</v>
      </c>
      <c r="AA7" s="34">
        <f t="shared" si="14"/>
        <v>0</v>
      </c>
      <c r="AB7" s="33" t="str">
        <f t="shared" si="25"/>
        <v>-</v>
      </c>
      <c r="AC7" s="136">
        <f t="shared" si="26"/>
        <v>0</v>
      </c>
      <c r="AD7" s="34">
        <f t="shared" si="15"/>
        <v>0</v>
      </c>
      <c r="AE7" s="34">
        <f t="shared" si="16"/>
        <v>0</v>
      </c>
      <c r="AF7" s="34">
        <f t="shared" si="17"/>
        <v>0</v>
      </c>
      <c r="AG7" s="34">
        <f t="shared" si="18"/>
        <v>0</v>
      </c>
      <c r="AH7" s="33" t="str">
        <f t="shared" si="27"/>
        <v>-</v>
      </c>
    </row>
    <row r="8" spans="1:34" s="31" customFormat="1" ht="17.25" customHeight="1">
      <c r="A8" s="146"/>
      <c r="B8" s="147"/>
      <c r="C8" s="148"/>
      <c r="D8" s="149"/>
      <c r="E8" s="138"/>
      <c r="F8" s="139"/>
      <c r="G8" s="35">
        <f t="shared" si="0"/>
        <v>0</v>
      </c>
      <c r="H8" s="35">
        <f t="shared" si="1"/>
        <v>0</v>
      </c>
      <c r="I8" s="35">
        <f t="shared" si="2"/>
        <v>0</v>
      </c>
      <c r="J8" s="36" t="str">
        <f t="shared" si="19"/>
        <v>-</v>
      </c>
      <c r="K8" s="138">
        <f t="shared" si="20"/>
        <v>0</v>
      </c>
      <c r="L8" s="37">
        <f t="shared" si="3"/>
        <v>0</v>
      </c>
      <c r="M8" s="37">
        <f t="shared" si="4"/>
        <v>0</v>
      </c>
      <c r="N8" s="37">
        <f t="shared" si="5"/>
        <v>0</v>
      </c>
      <c r="O8" s="37">
        <f t="shared" si="6"/>
        <v>0</v>
      </c>
      <c r="P8" s="36" t="str">
        <f t="shared" si="21"/>
        <v>-</v>
      </c>
      <c r="Q8" s="138">
        <f t="shared" si="22"/>
        <v>0</v>
      </c>
      <c r="R8" s="37">
        <f t="shared" si="7"/>
        <v>0</v>
      </c>
      <c r="S8" s="37">
        <f t="shared" si="8"/>
        <v>0</v>
      </c>
      <c r="T8" s="37">
        <f t="shared" si="9"/>
        <v>0</v>
      </c>
      <c r="U8" s="37">
        <f t="shared" si="10"/>
        <v>0</v>
      </c>
      <c r="V8" s="36" t="str">
        <f t="shared" si="23"/>
        <v>-</v>
      </c>
      <c r="W8" s="136">
        <f t="shared" si="24"/>
        <v>0</v>
      </c>
      <c r="X8" s="37">
        <f t="shared" si="11"/>
        <v>0</v>
      </c>
      <c r="Y8" s="37">
        <f t="shared" si="12"/>
        <v>0</v>
      </c>
      <c r="Z8" s="37">
        <f t="shared" si="13"/>
        <v>0</v>
      </c>
      <c r="AA8" s="37">
        <f t="shared" si="14"/>
        <v>0</v>
      </c>
      <c r="AB8" s="36" t="str">
        <f t="shared" si="25"/>
        <v>-</v>
      </c>
      <c r="AC8" s="136">
        <f t="shared" si="26"/>
        <v>0</v>
      </c>
      <c r="AD8" s="37">
        <f t="shared" si="15"/>
        <v>0</v>
      </c>
      <c r="AE8" s="37">
        <f t="shared" si="16"/>
        <v>0</v>
      </c>
      <c r="AF8" s="37">
        <f t="shared" si="17"/>
        <v>0</v>
      </c>
      <c r="AG8" s="37">
        <f t="shared" si="18"/>
        <v>0</v>
      </c>
      <c r="AH8" s="36" t="str">
        <f t="shared" si="27"/>
        <v>-</v>
      </c>
    </row>
    <row r="9" spans="1:34" s="31" customFormat="1" ht="17.25" customHeight="1">
      <c r="A9" s="146"/>
      <c r="B9" s="147"/>
      <c r="C9" s="148"/>
      <c r="D9" s="149"/>
      <c r="E9" s="138"/>
      <c r="F9" s="139"/>
      <c r="G9" s="32">
        <f t="shared" si="0"/>
        <v>0</v>
      </c>
      <c r="H9" s="32">
        <f t="shared" si="1"/>
        <v>0</v>
      </c>
      <c r="I9" s="32">
        <f t="shared" si="2"/>
        <v>0</v>
      </c>
      <c r="J9" s="33" t="str">
        <f t="shared" si="19"/>
        <v>-</v>
      </c>
      <c r="K9" s="138">
        <f t="shared" si="20"/>
        <v>0</v>
      </c>
      <c r="L9" s="34">
        <f t="shared" si="3"/>
        <v>0</v>
      </c>
      <c r="M9" s="34">
        <f t="shared" si="4"/>
        <v>0</v>
      </c>
      <c r="N9" s="34">
        <f t="shared" si="5"/>
        <v>0</v>
      </c>
      <c r="O9" s="34">
        <f t="shared" si="6"/>
        <v>0</v>
      </c>
      <c r="P9" s="33" t="str">
        <f t="shared" si="21"/>
        <v>-</v>
      </c>
      <c r="Q9" s="138">
        <f t="shared" si="22"/>
        <v>0</v>
      </c>
      <c r="R9" s="34">
        <f t="shared" si="7"/>
        <v>0</v>
      </c>
      <c r="S9" s="34">
        <f t="shared" si="8"/>
        <v>0</v>
      </c>
      <c r="T9" s="34">
        <f t="shared" si="9"/>
        <v>0</v>
      </c>
      <c r="U9" s="34">
        <f t="shared" si="10"/>
        <v>0</v>
      </c>
      <c r="V9" s="33" t="str">
        <f t="shared" si="23"/>
        <v>-</v>
      </c>
      <c r="W9" s="136">
        <f t="shared" si="24"/>
        <v>0</v>
      </c>
      <c r="X9" s="34">
        <f t="shared" si="11"/>
        <v>0</v>
      </c>
      <c r="Y9" s="34">
        <f t="shared" si="12"/>
        <v>0</v>
      </c>
      <c r="Z9" s="34">
        <f t="shared" si="13"/>
        <v>0</v>
      </c>
      <c r="AA9" s="34">
        <f t="shared" si="14"/>
        <v>0</v>
      </c>
      <c r="AB9" s="33" t="str">
        <f t="shared" si="25"/>
        <v>-</v>
      </c>
      <c r="AC9" s="136">
        <f t="shared" si="26"/>
        <v>0</v>
      </c>
      <c r="AD9" s="34">
        <f t="shared" si="15"/>
        <v>0</v>
      </c>
      <c r="AE9" s="34">
        <f t="shared" si="16"/>
        <v>0</v>
      </c>
      <c r="AF9" s="34">
        <f t="shared" si="17"/>
        <v>0</v>
      </c>
      <c r="AG9" s="34">
        <f t="shared" si="18"/>
        <v>0</v>
      </c>
      <c r="AH9" s="33" t="str">
        <f t="shared" si="27"/>
        <v>-</v>
      </c>
    </row>
    <row r="10" spans="1:34" s="31" customFormat="1" ht="17.25" customHeight="1">
      <c r="A10" s="146"/>
      <c r="B10" s="147"/>
      <c r="C10" s="148"/>
      <c r="D10" s="149"/>
      <c r="E10" s="138"/>
      <c r="F10" s="139"/>
      <c r="G10" s="35">
        <f t="shared" si="0"/>
        <v>0</v>
      </c>
      <c r="H10" s="35">
        <f t="shared" si="1"/>
        <v>0</v>
      </c>
      <c r="I10" s="35">
        <f t="shared" si="2"/>
        <v>0</v>
      </c>
      <c r="J10" s="36" t="str">
        <f t="shared" si="19"/>
        <v>-</v>
      </c>
      <c r="K10" s="138">
        <f t="shared" si="20"/>
        <v>0</v>
      </c>
      <c r="L10" s="37">
        <f t="shared" si="3"/>
        <v>0</v>
      </c>
      <c r="M10" s="37">
        <f t="shared" si="4"/>
        <v>0</v>
      </c>
      <c r="N10" s="37">
        <f t="shared" si="5"/>
        <v>0</v>
      </c>
      <c r="O10" s="37">
        <f t="shared" si="6"/>
        <v>0</v>
      </c>
      <c r="P10" s="36" t="str">
        <f t="shared" si="21"/>
        <v>-</v>
      </c>
      <c r="Q10" s="138">
        <f t="shared" si="22"/>
        <v>0</v>
      </c>
      <c r="R10" s="37">
        <f t="shared" si="7"/>
        <v>0</v>
      </c>
      <c r="S10" s="37">
        <f t="shared" si="8"/>
        <v>0</v>
      </c>
      <c r="T10" s="37">
        <f t="shared" si="9"/>
        <v>0</v>
      </c>
      <c r="U10" s="37">
        <f t="shared" si="10"/>
        <v>0</v>
      </c>
      <c r="V10" s="36" t="str">
        <f t="shared" si="23"/>
        <v>-</v>
      </c>
      <c r="W10" s="136">
        <f t="shared" si="24"/>
        <v>0</v>
      </c>
      <c r="X10" s="37">
        <f t="shared" si="11"/>
        <v>0</v>
      </c>
      <c r="Y10" s="37">
        <f t="shared" si="12"/>
        <v>0</v>
      </c>
      <c r="Z10" s="37">
        <f t="shared" si="13"/>
        <v>0</v>
      </c>
      <c r="AA10" s="37">
        <f t="shared" si="14"/>
        <v>0</v>
      </c>
      <c r="AB10" s="36" t="str">
        <f t="shared" si="25"/>
        <v>-</v>
      </c>
      <c r="AC10" s="136">
        <f t="shared" si="26"/>
        <v>0</v>
      </c>
      <c r="AD10" s="37">
        <f t="shared" si="15"/>
        <v>0</v>
      </c>
      <c r="AE10" s="37">
        <f t="shared" si="16"/>
        <v>0</v>
      </c>
      <c r="AF10" s="37">
        <f t="shared" si="17"/>
        <v>0</v>
      </c>
      <c r="AG10" s="37">
        <f t="shared" si="18"/>
        <v>0</v>
      </c>
      <c r="AH10" s="36" t="str">
        <f t="shared" si="27"/>
        <v>-</v>
      </c>
    </row>
    <row r="11" spans="1:34" s="31" customFormat="1" ht="17.25" customHeight="1">
      <c r="A11" s="146"/>
      <c r="B11" s="147"/>
      <c r="C11" s="148"/>
      <c r="D11" s="149"/>
      <c r="E11" s="138"/>
      <c r="F11" s="139"/>
      <c r="G11" s="32">
        <f t="shared" si="0"/>
        <v>0</v>
      </c>
      <c r="H11" s="32">
        <f t="shared" si="1"/>
        <v>0</v>
      </c>
      <c r="I11" s="32">
        <f t="shared" si="2"/>
        <v>0</v>
      </c>
      <c r="J11" s="33" t="str">
        <f t="shared" si="19"/>
        <v>-</v>
      </c>
      <c r="K11" s="138">
        <f t="shared" si="20"/>
        <v>0</v>
      </c>
      <c r="L11" s="34">
        <f t="shared" si="3"/>
        <v>0</v>
      </c>
      <c r="M11" s="34">
        <f t="shared" si="4"/>
        <v>0</v>
      </c>
      <c r="N11" s="34">
        <f t="shared" si="5"/>
        <v>0</v>
      </c>
      <c r="O11" s="34">
        <f t="shared" si="6"/>
        <v>0</v>
      </c>
      <c r="P11" s="33" t="str">
        <f t="shared" si="21"/>
        <v>-</v>
      </c>
      <c r="Q11" s="138">
        <f t="shared" si="22"/>
        <v>0</v>
      </c>
      <c r="R11" s="34">
        <f t="shared" si="7"/>
        <v>0</v>
      </c>
      <c r="S11" s="34">
        <f t="shared" si="8"/>
        <v>0</v>
      </c>
      <c r="T11" s="34">
        <f t="shared" si="9"/>
        <v>0</v>
      </c>
      <c r="U11" s="34">
        <f t="shared" si="10"/>
        <v>0</v>
      </c>
      <c r="V11" s="33" t="str">
        <f t="shared" si="23"/>
        <v>-</v>
      </c>
      <c r="W11" s="136">
        <f t="shared" si="24"/>
        <v>0</v>
      </c>
      <c r="X11" s="34">
        <f t="shared" si="11"/>
        <v>0</v>
      </c>
      <c r="Y11" s="34">
        <f t="shared" si="12"/>
        <v>0</v>
      </c>
      <c r="Z11" s="34">
        <f t="shared" si="13"/>
        <v>0</v>
      </c>
      <c r="AA11" s="34">
        <f t="shared" si="14"/>
        <v>0</v>
      </c>
      <c r="AB11" s="33" t="str">
        <f t="shared" si="25"/>
        <v>-</v>
      </c>
      <c r="AC11" s="136">
        <f t="shared" si="26"/>
        <v>0</v>
      </c>
      <c r="AD11" s="34">
        <f t="shared" si="15"/>
        <v>0</v>
      </c>
      <c r="AE11" s="34">
        <f t="shared" si="16"/>
        <v>0</v>
      </c>
      <c r="AF11" s="34">
        <f t="shared" si="17"/>
        <v>0</v>
      </c>
      <c r="AG11" s="34">
        <f t="shared" si="18"/>
        <v>0</v>
      </c>
      <c r="AH11" s="33" t="str">
        <f t="shared" si="27"/>
        <v>-</v>
      </c>
    </row>
    <row r="12" spans="1:34" s="31" customFormat="1" ht="17.25" customHeight="1">
      <c r="A12" s="146"/>
      <c r="B12" s="147"/>
      <c r="C12" s="148"/>
      <c r="D12" s="149"/>
      <c r="E12" s="138"/>
      <c r="F12" s="139"/>
      <c r="G12" s="35">
        <f t="shared" si="0"/>
        <v>0</v>
      </c>
      <c r="H12" s="35">
        <f t="shared" si="1"/>
        <v>0</v>
      </c>
      <c r="I12" s="35">
        <f t="shared" si="2"/>
        <v>0</v>
      </c>
      <c r="J12" s="36" t="str">
        <f t="shared" si="19"/>
        <v>-</v>
      </c>
      <c r="K12" s="138">
        <f t="shared" si="20"/>
        <v>0</v>
      </c>
      <c r="L12" s="37">
        <f t="shared" si="3"/>
        <v>0</v>
      </c>
      <c r="M12" s="37">
        <f t="shared" si="4"/>
        <v>0</v>
      </c>
      <c r="N12" s="37">
        <f t="shared" si="5"/>
        <v>0</v>
      </c>
      <c r="O12" s="37">
        <f t="shared" si="6"/>
        <v>0</v>
      </c>
      <c r="P12" s="36" t="str">
        <f t="shared" si="21"/>
        <v>-</v>
      </c>
      <c r="Q12" s="138">
        <f t="shared" si="22"/>
        <v>0</v>
      </c>
      <c r="R12" s="37">
        <f t="shared" si="7"/>
        <v>0</v>
      </c>
      <c r="S12" s="37">
        <f t="shared" si="8"/>
        <v>0</v>
      </c>
      <c r="T12" s="37">
        <f t="shared" si="9"/>
        <v>0</v>
      </c>
      <c r="U12" s="37">
        <f t="shared" si="10"/>
        <v>0</v>
      </c>
      <c r="V12" s="36" t="str">
        <f t="shared" si="23"/>
        <v>-</v>
      </c>
      <c r="W12" s="136">
        <f t="shared" si="24"/>
        <v>0</v>
      </c>
      <c r="X12" s="37">
        <f t="shared" si="11"/>
        <v>0</v>
      </c>
      <c r="Y12" s="37">
        <f t="shared" si="12"/>
        <v>0</v>
      </c>
      <c r="Z12" s="37">
        <f t="shared" si="13"/>
        <v>0</v>
      </c>
      <c r="AA12" s="37">
        <f t="shared" si="14"/>
        <v>0</v>
      </c>
      <c r="AB12" s="36" t="str">
        <f t="shared" si="25"/>
        <v>-</v>
      </c>
      <c r="AC12" s="136">
        <f t="shared" si="26"/>
        <v>0</v>
      </c>
      <c r="AD12" s="37">
        <f t="shared" si="15"/>
        <v>0</v>
      </c>
      <c r="AE12" s="37">
        <f t="shared" si="16"/>
        <v>0</v>
      </c>
      <c r="AF12" s="37">
        <f t="shared" si="17"/>
        <v>0</v>
      </c>
      <c r="AG12" s="37">
        <f t="shared" si="18"/>
        <v>0</v>
      </c>
      <c r="AH12" s="36" t="str">
        <f t="shared" si="27"/>
        <v>-</v>
      </c>
    </row>
    <row r="13" spans="1:34" s="31" customFormat="1" ht="17.25" customHeight="1">
      <c r="A13" s="146"/>
      <c r="B13" s="147"/>
      <c r="C13" s="148"/>
      <c r="D13" s="149"/>
      <c r="E13" s="138"/>
      <c r="F13" s="139"/>
      <c r="G13" s="32">
        <f t="shared" si="0"/>
        <v>0</v>
      </c>
      <c r="H13" s="32">
        <f t="shared" si="1"/>
        <v>0</v>
      </c>
      <c r="I13" s="32">
        <f t="shared" si="2"/>
        <v>0</v>
      </c>
      <c r="J13" s="33" t="str">
        <f t="shared" si="19"/>
        <v>-</v>
      </c>
      <c r="K13" s="138">
        <f t="shared" si="20"/>
        <v>0</v>
      </c>
      <c r="L13" s="34">
        <f t="shared" si="3"/>
        <v>0</v>
      </c>
      <c r="M13" s="34">
        <f t="shared" si="4"/>
        <v>0</v>
      </c>
      <c r="N13" s="34">
        <f t="shared" si="5"/>
        <v>0</v>
      </c>
      <c r="O13" s="34">
        <f t="shared" si="6"/>
        <v>0</v>
      </c>
      <c r="P13" s="33" t="str">
        <f t="shared" si="21"/>
        <v>-</v>
      </c>
      <c r="Q13" s="138">
        <f t="shared" si="22"/>
        <v>0</v>
      </c>
      <c r="R13" s="34">
        <f t="shared" si="7"/>
        <v>0</v>
      </c>
      <c r="S13" s="34">
        <f t="shared" si="8"/>
        <v>0</v>
      </c>
      <c r="T13" s="34">
        <f t="shared" si="9"/>
        <v>0</v>
      </c>
      <c r="U13" s="34">
        <f t="shared" si="10"/>
        <v>0</v>
      </c>
      <c r="V13" s="33" t="str">
        <f t="shared" si="23"/>
        <v>-</v>
      </c>
      <c r="W13" s="136">
        <f t="shared" si="24"/>
        <v>0</v>
      </c>
      <c r="X13" s="34">
        <f t="shared" si="11"/>
        <v>0</v>
      </c>
      <c r="Y13" s="34">
        <f t="shared" si="12"/>
        <v>0</v>
      </c>
      <c r="Z13" s="34">
        <f t="shared" si="13"/>
        <v>0</v>
      </c>
      <c r="AA13" s="34">
        <f t="shared" si="14"/>
        <v>0</v>
      </c>
      <c r="AB13" s="33" t="str">
        <f t="shared" si="25"/>
        <v>-</v>
      </c>
      <c r="AC13" s="136">
        <f t="shared" si="26"/>
        <v>0</v>
      </c>
      <c r="AD13" s="34">
        <f t="shared" si="15"/>
        <v>0</v>
      </c>
      <c r="AE13" s="34">
        <f t="shared" si="16"/>
        <v>0</v>
      </c>
      <c r="AF13" s="34">
        <f t="shared" si="17"/>
        <v>0</v>
      </c>
      <c r="AG13" s="34">
        <f t="shared" si="18"/>
        <v>0</v>
      </c>
      <c r="AH13" s="33" t="str">
        <f t="shared" si="27"/>
        <v>-</v>
      </c>
    </row>
    <row r="14" spans="1:34" s="31" customFormat="1" ht="17.25" customHeight="1">
      <c r="A14" s="146"/>
      <c r="B14" s="147"/>
      <c r="C14" s="148"/>
      <c r="D14" s="149"/>
      <c r="E14" s="138"/>
      <c r="F14" s="139"/>
      <c r="G14" s="35">
        <f t="shared" si="0"/>
        <v>0</v>
      </c>
      <c r="H14" s="35">
        <f t="shared" si="1"/>
        <v>0</v>
      </c>
      <c r="I14" s="35">
        <f t="shared" si="2"/>
        <v>0</v>
      </c>
      <c r="J14" s="36" t="str">
        <f t="shared" si="19"/>
        <v>-</v>
      </c>
      <c r="K14" s="138">
        <f t="shared" si="20"/>
        <v>0</v>
      </c>
      <c r="L14" s="37">
        <f t="shared" si="3"/>
        <v>0</v>
      </c>
      <c r="M14" s="37">
        <f t="shared" si="4"/>
        <v>0</v>
      </c>
      <c r="N14" s="37">
        <f t="shared" si="5"/>
        <v>0</v>
      </c>
      <c r="O14" s="37">
        <f t="shared" si="6"/>
        <v>0</v>
      </c>
      <c r="P14" s="36" t="str">
        <f t="shared" si="21"/>
        <v>-</v>
      </c>
      <c r="Q14" s="138">
        <f t="shared" si="22"/>
        <v>0</v>
      </c>
      <c r="R14" s="37">
        <f t="shared" si="7"/>
        <v>0</v>
      </c>
      <c r="S14" s="37">
        <f t="shared" si="8"/>
        <v>0</v>
      </c>
      <c r="T14" s="37">
        <f t="shared" si="9"/>
        <v>0</v>
      </c>
      <c r="U14" s="37">
        <f t="shared" si="10"/>
        <v>0</v>
      </c>
      <c r="V14" s="36" t="str">
        <f t="shared" si="23"/>
        <v>-</v>
      </c>
      <c r="W14" s="136">
        <f t="shared" si="24"/>
        <v>0</v>
      </c>
      <c r="X14" s="37">
        <f t="shared" si="11"/>
        <v>0</v>
      </c>
      <c r="Y14" s="37">
        <f t="shared" si="12"/>
        <v>0</v>
      </c>
      <c r="Z14" s="37">
        <f t="shared" si="13"/>
        <v>0</v>
      </c>
      <c r="AA14" s="37">
        <f t="shared" si="14"/>
        <v>0</v>
      </c>
      <c r="AB14" s="36" t="str">
        <f t="shared" si="25"/>
        <v>-</v>
      </c>
      <c r="AC14" s="136">
        <f t="shared" si="26"/>
        <v>0</v>
      </c>
      <c r="AD14" s="37">
        <f t="shared" si="15"/>
        <v>0</v>
      </c>
      <c r="AE14" s="37">
        <f t="shared" si="16"/>
        <v>0</v>
      </c>
      <c r="AF14" s="37">
        <f t="shared" si="17"/>
        <v>0</v>
      </c>
      <c r="AG14" s="37">
        <f t="shared" si="18"/>
        <v>0</v>
      </c>
      <c r="AH14" s="36" t="str">
        <f t="shared" si="27"/>
        <v>-</v>
      </c>
    </row>
    <row r="15" spans="1:34" s="31" customFormat="1" ht="17.25" customHeight="1" thickBot="1">
      <c r="A15" s="150"/>
      <c r="B15" s="151"/>
      <c r="C15" s="152"/>
      <c r="D15" s="153"/>
      <c r="E15" s="140"/>
      <c r="F15" s="141"/>
      <c r="G15" s="38">
        <f t="shared" si="0"/>
        <v>0</v>
      </c>
      <c r="H15" s="38">
        <f t="shared" si="1"/>
        <v>0</v>
      </c>
      <c r="I15" s="38">
        <f t="shared" si="2"/>
        <v>0</v>
      </c>
      <c r="J15" s="39" t="str">
        <f t="shared" si="19"/>
        <v>-</v>
      </c>
      <c r="K15" s="140">
        <f t="shared" si="20"/>
        <v>0</v>
      </c>
      <c r="L15" s="40">
        <f t="shared" si="3"/>
        <v>0</v>
      </c>
      <c r="M15" s="40">
        <f t="shared" si="4"/>
        <v>0</v>
      </c>
      <c r="N15" s="40">
        <f t="shared" si="5"/>
        <v>0</v>
      </c>
      <c r="O15" s="40">
        <f t="shared" si="6"/>
        <v>0</v>
      </c>
      <c r="P15" s="39" t="str">
        <f t="shared" si="21"/>
        <v>-</v>
      </c>
      <c r="Q15" s="140">
        <f t="shared" si="22"/>
        <v>0</v>
      </c>
      <c r="R15" s="40">
        <f t="shared" si="7"/>
        <v>0</v>
      </c>
      <c r="S15" s="40">
        <f t="shared" si="8"/>
        <v>0</v>
      </c>
      <c r="T15" s="40">
        <f t="shared" si="9"/>
        <v>0</v>
      </c>
      <c r="U15" s="40">
        <f t="shared" si="10"/>
        <v>0</v>
      </c>
      <c r="V15" s="39" t="str">
        <f t="shared" si="23"/>
        <v>-</v>
      </c>
      <c r="W15" s="234">
        <f t="shared" si="24"/>
        <v>0</v>
      </c>
      <c r="X15" s="40">
        <f t="shared" si="11"/>
        <v>0</v>
      </c>
      <c r="Y15" s="40">
        <f t="shared" si="12"/>
        <v>0</v>
      </c>
      <c r="Z15" s="40">
        <f t="shared" si="13"/>
        <v>0</v>
      </c>
      <c r="AA15" s="40">
        <f t="shared" si="14"/>
        <v>0</v>
      </c>
      <c r="AB15" s="39" t="str">
        <f t="shared" si="25"/>
        <v>-</v>
      </c>
      <c r="AC15" s="234">
        <f t="shared" si="26"/>
        <v>0</v>
      </c>
      <c r="AD15" s="40">
        <f t="shared" si="15"/>
        <v>0</v>
      </c>
      <c r="AE15" s="40">
        <f t="shared" si="16"/>
        <v>0</v>
      </c>
      <c r="AF15" s="40">
        <f t="shared" si="17"/>
        <v>0</v>
      </c>
      <c r="AG15" s="40">
        <f t="shared" si="18"/>
        <v>0</v>
      </c>
      <c r="AH15" s="39" t="str">
        <f t="shared" si="27"/>
        <v>-</v>
      </c>
    </row>
    <row r="16" spans="1:34" s="5" customFormat="1" ht="71.25" customHeight="1" thickBot="1">
      <c r="A16" s="4" t="s">
        <v>35</v>
      </c>
      <c r="C16" s="6"/>
      <c r="D16" s="7" t="s">
        <v>36</v>
      </c>
      <c r="E16" s="8" t="s">
        <v>37</v>
      </c>
      <c r="F16" s="4" t="s">
        <v>38</v>
      </c>
      <c r="G16" s="9"/>
      <c r="J16" s="10" t="s">
        <v>39</v>
      </c>
      <c r="K16" s="6"/>
      <c r="L16" s="6"/>
      <c r="Q16" s="6"/>
      <c r="R16" s="6"/>
      <c r="W16" s="6"/>
      <c r="X16" s="6"/>
      <c r="AC16" s="6"/>
      <c r="AD16" s="6"/>
    </row>
    <row r="17" spans="1:30" s="11" customFormat="1" ht="51" customHeight="1">
      <c r="A17" s="266" t="s">
        <v>40</v>
      </c>
      <c r="B17" s="267"/>
      <c r="D17" s="268" t="s">
        <v>41</v>
      </c>
      <c r="E17" s="269"/>
      <c r="G17" s="272"/>
      <c r="H17" s="273"/>
      <c r="I17" s="53" t="str">
        <f>E1</f>
        <v>FY 2024-25</v>
      </c>
      <c r="J17" s="53" t="str">
        <f>K1</f>
        <v>FY 2025-26</v>
      </c>
      <c r="K17" s="53" t="str">
        <f>Q1</f>
        <v>FY 2026-27</v>
      </c>
      <c r="L17" s="53"/>
      <c r="M17" s="237"/>
      <c r="N17" s="237"/>
      <c r="O17" s="237"/>
      <c r="P17" s="53" t="str">
        <f>W1</f>
        <v>FY 2027-28</v>
      </c>
      <c r="Q17" s="54" t="str">
        <f>AC1</f>
        <v>FY 2028-29</v>
      </c>
      <c r="U17" s="12"/>
    </row>
    <row r="18" spans="1:30" s="1" customFormat="1" ht="20.25" customHeight="1">
      <c r="A18" s="46" t="s">
        <v>33</v>
      </c>
      <c r="B18" s="47">
        <v>0.2404</v>
      </c>
      <c r="D18" s="48" t="str">
        <f>E1</f>
        <v>FY 2024-25</v>
      </c>
      <c r="E18" s="49">
        <v>5.2795449910577386E-2</v>
      </c>
      <c r="G18" s="270" t="s">
        <v>42</v>
      </c>
      <c r="H18" s="271"/>
      <c r="I18" s="55">
        <f>SUM(E4:E15)</f>
        <v>0</v>
      </c>
      <c r="J18" s="55">
        <f>SUM(K4:K15)</f>
        <v>0</v>
      </c>
      <c r="K18" s="55">
        <f>SUM(Q4:Q15)</f>
        <v>0</v>
      </c>
      <c r="L18" s="55"/>
      <c r="M18" s="56"/>
      <c r="N18" s="56"/>
      <c r="O18" s="56"/>
      <c r="P18" s="55">
        <f>SUM(W4:W15)</f>
        <v>0</v>
      </c>
      <c r="Q18" s="57">
        <f>SUM(AC4:AC15)</f>
        <v>0</v>
      </c>
      <c r="R18" s="11"/>
      <c r="S18" s="11"/>
      <c r="T18" s="11"/>
      <c r="U18" s="13"/>
    </row>
    <row r="19" spans="1:30" s="1" customFormat="1" ht="20.25" customHeight="1">
      <c r="A19" s="3" t="s">
        <v>43</v>
      </c>
      <c r="B19" s="47">
        <v>0.29039999999999999</v>
      </c>
      <c r="D19" s="48" t="str">
        <f>K1</f>
        <v>FY 2025-26</v>
      </c>
      <c r="E19" s="49">
        <v>4.2860412106928258E-2</v>
      </c>
      <c r="G19" s="252" t="s">
        <v>44</v>
      </c>
      <c r="H19" s="253"/>
      <c r="I19" s="58">
        <f>SUM(J4:J15)</f>
        <v>0</v>
      </c>
      <c r="J19" s="58">
        <f>+SUM(P4:P15)</f>
        <v>0</v>
      </c>
      <c r="K19" s="58">
        <f>SUM(V4:V15)</f>
        <v>0</v>
      </c>
      <c r="L19" s="58"/>
      <c r="M19" s="58"/>
      <c r="N19" s="58"/>
      <c r="O19" s="58"/>
      <c r="P19" s="58">
        <f>SUM(AB4:AB15)</f>
        <v>0</v>
      </c>
      <c r="Q19" s="59">
        <f>SUM(AH4:AH15)</f>
        <v>0</v>
      </c>
      <c r="R19" s="11"/>
      <c r="S19" s="11"/>
      <c r="T19" s="11"/>
      <c r="U19" s="14"/>
    </row>
    <row r="20" spans="1:30" s="1" customFormat="1" ht="20.25" customHeight="1">
      <c r="A20" s="3" t="s">
        <v>45</v>
      </c>
      <c r="B20" s="47">
        <v>0.1396</v>
      </c>
      <c r="D20" s="48" t="str">
        <f>Q1</f>
        <v>FY 2026-27</v>
      </c>
      <c r="E20" s="49">
        <v>3.9198923332508295E-2</v>
      </c>
      <c r="G20" s="270" t="s">
        <v>46</v>
      </c>
      <c r="H20" s="278"/>
      <c r="I20" s="154"/>
      <c r="J20" s="154"/>
      <c r="K20" s="154"/>
      <c r="L20" s="154"/>
      <c r="M20" s="154"/>
      <c r="N20" s="154"/>
      <c r="O20" s="154"/>
      <c r="P20" s="154"/>
      <c r="Q20" s="155"/>
      <c r="R20" s="11"/>
      <c r="S20" s="11"/>
      <c r="T20" s="11"/>
      <c r="U20" s="13"/>
    </row>
    <row r="21" spans="1:30" s="1" customFormat="1" ht="20.25" customHeight="1" thickBot="1">
      <c r="A21" s="3" t="s">
        <v>47</v>
      </c>
      <c r="B21" s="47">
        <v>0.43990000000000001</v>
      </c>
      <c r="D21" s="48" t="str">
        <f>W1</f>
        <v>FY 2027-28</v>
      </c>
      <c r="E21" s="49">
        <v>3.9121374467774972E-2</v>
      </c>
      <c r="G21" s="264" t="s">
        <v>48</v>
      </c>
      <c r="H21" s="265"/>
      <c r="I21" s="60">
        <f>I19-I20</f>
        <v>0</v>
      </c>
      <c r="J21" s="60">
        <f t="shared" ref="J21:Q21" si="28">J19-J20</f>
        <v>0</v>
      </c>
      <c r="K21" s="60">
        <f t="shared" si="28"/>
        <v>0</v>
      </c>
      <c r="L21" s="60">
        <f t="shared" si="28"/>
        <v>0</v>
      </c>
      <c r="M21" s="60">
        <f t="shared" si="28"/>
        <v>0</v>
      </c>
      <c r="N21" s="60">
        <f t="shared" si="28"/>
        <v>0</v>
      </c>
      <c r="O21" s="60">
        <f t="shared" si="28"/>
        <v>0</v>
      </c>
      <c r="P21" s="60">
        <f t="shared" si="28"/>
        <v>0</v>
      </c>
      <c r="Q21" s="61">
        <f t="shared" si="28"/>
        <v>0</v>
      </c>
      <c r="R21" s="11"/>
      <c r="S21" s="11"/>
      <c r="T21" s="11"/>
      <c r="U21" s="13"/>
    </row>
    <row r="22" spans="1:30">
      <c r="A22" s="3" t="s">
        <v>49</v>
      </c>
      <c r="B22" s="47">
        <v>0.28989999999999999</v>
      </c>
      <c r="C22" s="2"/>
      <c r="D22" s="48" t="str">
        <f>AC1</f>
        <v>FY 2028-29</v>
      </c>
      <c r="E22" s="49">
        <v>3.9339948227186561E-2</v>
      </c>
      <c r="H22" s="16"/>
    </row>
    <row r="23" spans="1:30" ht="39" customHeight="1">
      <c r="A23" s="21" t="s">
        <v>50</v>
      </c>
      <c r="B23" s="52">
        <v>8095</v>
      </c>
      <c r="D23" s="50" t="s">
        <v>51</v>
      </c>
      <c r="E23" s="51">
        <v>168600</v>
      </c>
      <c r="G23" s="274" t="s">
        <v>52</v>
      </c>
      <c r="H23" s="274"/>
      <c r="I23" s="274"/>
      <c r="J23" s="274"/>
      <c r="K23" s="274"/>
      <c r="L23" s="274"/>
      <c r="M23" s="274"/>
      <c r="N23" s="274"/>
      <c r="O23" s="274"/>
      <c r="P23" s="274"/>
      <c r="Q23" s="274"/>
    </row>
    <row r="24" spans="1:30">
      <c r="B24" s="23"/>
      <c r="D24" s="19"/>
      <c r="K24" s="2"/>
      <c r="L24" s="2"/>
      <c r="P24" s="15"/>
      <c r="Q24" s="2"/>
      <c r="R24" s="2"/>
      <c r="V24" s="15"/>
      <c r="W24" s="2"/>
      <c r="X24" s="2"/>
      <c r="AB24" s="15"/>
      <c r="AC24" s="2"/>
      <c r="AD24" s="2"/>
    </row>
    <row r="25" spans="1:30" ht="15">
      <c r="B25" s="24"/>
      <c r="D25" s="19"/>
      <c r="K25" s="20"/>
      <c r="L25" s="20"/>
      <c r="O25" s="15"/>
      <c r="Q25" s="2"/>
      <c r="R25" s="20"/>
      <c r="U25" s="15"/>
      <c r="W25" s="2"/>
      <c r="X25" s="20"/>
      <c r="AA25" s="15"/>
      <c r="AC25" s="2"/>
      <c r="AD25" s="20"/>
    </row>
    <row r="26" spans="1:30">
      <c r="D26" s="19"/>
    </row>
    <row r="27" spans="1:30">
      <c r="D27" s="19"/>
    </row>
    <row r="30" spans="1:30" ht="13.5" customHeight="1">
      <c r="D30" s="22"/>
    </row>
  </sheetData>
  <protectedRanges>
    <protectedRange password="DD49" sqref="B4:F15 K4:L15 Q4:R15 W4:X15 AC4:AD15" name="Unlocked"/>
  </protectedRanges>
  <mergeCells count="32">
    <mergeCell ref="G23:Q23"/>
    <mergeCell ref="A1:D1"/>
    <mergeCell ref="V2:V3"/>
    <mergeCell ref="AB2:AB3"/>
    <mergeCell ref="E1:J1"/>
    <mergeCell ref="G20:H20"/>
    <mergeCell ref="D2:D3"/>
    <mergeCell ref="Q2:Q3"/>
    <mergeCell ref="E2:E3"/>
    <mergeCell ref="K2:K3"/>
    <mergeCell ref="L2:L3"/>
    <mergeCell ref="G2:I2"/>
    <mergeCell ref="W2:W3"/>
    <mergeCell ref="M2:O2"/>
    <mergeCell ref="K1:P1"/>
    <mergeCell ref="F2:F3"/>
    <mergeCell ref="G21:H21"/>
    <mergeCell ref="A17:B17"/>
    <mergeCell ref="D17:E17"/>
    <mergeCell ref="G18:H18"/>
    <mergeCell ref="G17:H17"/>
    <mergeCell ref="AC1:AH1"/>
    <mergeCell ref="G19:H19"/>
    <mergeCell ref="Q1:V1"/>
    <mergeCell ref="W1:AB1"/>
    <mergeCell ref="R2:U2"/>
    <mergeCell ref="X2:AA2"/>
    <mergeCell ref="AH2:AH3"/>
    <mergeCell ref="AD2:AG2"/>
    <mergeCell ref="J2:J3"/>
    <mergeCell ref="AC2:AC3"/>
    <mergeCell ref="P2:P3"/>
  </mergeCells>
  <dataValidations count="1">
    <dataValidation type="list" allowBlank="1" showInputMessage="1" showErrorMessage="1" sqref="A4:A15" xr:uid="{00000000-0002-0000-0200-000000000000}">
      <formula1>$A$18:$A$22</formula1>
    </dataValidation>
  </dataValidations>
  <pageMargins left="0.17" right="0.17" top="1" bottom="1" header="0.5" footer="0.5"/>
  <pageSetup paperSize="5" scale="64" orientation="landscape" cellComments="asDisplayed" r:id="rId1"/>
  <headerFooter alignWithMargins="0"/>
  <ignoredErrors>
    <ignoredError sqref="D18:D22 K4:K15 Q4:Q15 W4:W15 AC4:AC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showGridLines="0" zoomScaleNormal="100" workbookViewId="0">
      <selection activeCell="C3" sqref="C3"/>
    </sheetView>
  </sheetViews>
  <sheetFormatPr defaultColWidth="9.140625" defaultRowHeight="12.75"/>
  <cols>
    <col min="1" max="1" width="14" style="2" bestFit="1" customWidth="1"/>
    <col min="2" max="2" width="47.85546875" style="2" customWidth="1"/>
    <col min="3" max="3" width="12.85546875" style="15" customWidth="1"/>
    <col min="4" max="4" width="12.85546875" style="87" customWidth="1"/>
    <col min="5" max="5" width="12.85546875" style="15" customWidth="1"/>
    <col min="6" max="6" width="12.85546875" style="87" customWidth="1"/>
    <col min="7" max="7" width="12.85546875" style="15" customWidth="1"/>
    <col min="8" max="8" width="10" style="15" customWidth="1"/>
    <col min="9" max="9" width="10" style="87" customWidth="1"/>
    <col min="10" max="11" width="10" style="15" customWidth="1"/>
    <col min="12" max="13" width="10" style="2" customWidth="1"/>
    <col min="14" max="16384" width="9.140625" style="2"/>
  </cols>
  <sheetData>
    <row r="1" spans="1:13" ht="36" customHeight="1" thickBot="1">
      <c r="A1" s="287" t="s">
        <v>53</v>
      </c>
      <c r="B1" s="287"/>
      <c r="C1" s="6"/>
      <c r="D1" s="8"/>
      <c r="E1" s="6"/>
      <c r="F1" s="8"/>
      <c r="G1" s="6"/>
      <c r="H1" s="6"/>
      <c r="I1" s="8"/>
      <c r="J1" s="6"/>
      <c r="K1" s="6"/>
    </row>
    <row r="2" spans="1:13" ht="17.25" customHeight="1">
      <c r="A2" s="62"/>
      <c r="B2" s="290" t="s">
        <v>54</v>
      </c>
      <c r="C2" s="126"/>
      <c r="D2" s="127" t="s">
        <v>55</v>
      </c>
      <c r="E2" s="127" t="s">
        <v>56</v>
      </c>
      <c r="F2" s="127" t="s">
        <v>57</v>
      </c>
      <c r="G2" s="128" t="s">
        <v>58</v>
      </c>
      <c r="H2" s="6"/>
      <c r="I2" s="8"/>
      <c r="J2" s="6"/>
      <c r="K2" s="6"/>
    </row>
    <row r="3" spans="1:13" ht="17.25" customHeight="1">
      <c r="A3" s="62"/>
      <c r="B3" s="291"/>
      <c r="C3" s="88" t="str">
        <f>POSITIONS!E1</f>
        <v>FY 2024-25</v>
      </c>
      <c r="D3" s="89">
        <v>2.1580071443152438E-2</v>
      </c>
      <c r="E3" s="89">
        <v>-3.7750957648744254E-2</v>
      </c>
      <c r="F3" s="89">
        <v>2.2502575308572359E-2</v>
      </c>
      <c r="G3" s="90">
        <v>2.9078373162653159E-2</v>
      </c>
      <c r="H3" s="6"/>
      <c r="I3" s="8"/>
      <c r="J3" s="6"/>
      <c r="K3" s="6"/>
    </row>
    <row r="4" spans="1:13" ht="17.25" customHeight="1">
      <c r="A4" s="62"/>
      <c r="B4" s="291"/>
      <c r="C4" s="123" t="str">
        <f>POSITIONS!K1</f>
        <v>FY 2025-26</v>
      </c>
      <c r="D4" s="124">
        <v>2.2163892198787671E-2</v>
      </c>
      <c r="E4" s="124">
        <v>-5.0514576915225429E-2</v>
      </c>
      <c r="F4" s="124">
        <v>2.4108999383162244E-2</v>
      </c>
      <c r="G4" s="125">
        <v>3.5747063710586113E-2</v>
      </c>
      <c r="H4" s="6"/>
      <c r="I4" s="8"/>
      <c r="J4" s="6"/>
      <c r="K4" s="6"/>
    </row>
    <row r="5" spans="1:13" ht="15.75">
      <c r="A5" s="62"/>
      <c r="B5" s="291"/>
      <c r="C5" s="88" t="str">
        <f>POSITIONS!Q1</f>
        <v>FY 2026-27</v>
      </c>
      <c r="D5" s="89">
        <v>2.1244045703528114E-2</v>
      </c>
      <c r="E5" s="89">
        <v>-3.4706759456890945E-2</v>
      </c>
      <c r="F5" s="89">
        <v>2.4484001806124311E-2</v>
      </c>
      <c r="G5" s="90">
        <v>3.4964329816936202E-2</v>
      </c>
      <c r="H5" s="6"/>
      <c r="I5" s="8"/>
      <c r="J5" s="6"/>
      <c r="K5" s="6"/>
    </row>
    <row r="6" spans="1:13" ht="15.75">
      <c r="A6" s="62"/>
      <c r="B6" s="291"/>
      <c r="C6" s="123" t="str">
        <f>POSITIONS!W1</f>
        <v>FY 2027-28</v>
      </c>
      <c r="D6" s="124">
        <v>2.107025686045283E-2</v>
      </c>
      <c r="E6" s="124">
        <v>-6.4059651894853298E-3</v>
      </c>
      <c r="F6" s="124">
        <v>2.351709048181716E-2</v>
      </c>
      <c r="G6" s="125">
        <v>3.4581540725167281E-2</v>
      </c>
      <c r="H6" s="6"/>
      <c r="I6" s="8"/>
      <c r="J6" s="6"/>
      <c r="K6" s="6"/>
    </row>
    <row r="7" spans="1:13" ht="16.5" thickBot="1">
      <c r="A7" s="62"/>
      <c r="B7" s="292"/>
      <c r="C7" s="91" t="str">
        <f>POSITIONS!AC1</f>
        <v>FY 2028-29</v>
      </c>
      <c r="D7" s="92">
        <v>2.1128169439696753E-2</v>
      </c>
      <c r="E7" s="92">
        <v>-3.2026426987781242E-3</v>
      </c>
      <c r="F7" s="92">
        <v>2.2910023209844255E-2</v>
      </c>
      <c r="G7" s="93">
        <v>3.4348511348307742E-2</v>
      </c>
      <c r="H7" s="6"/>
      <c r="I7" s="8"/>
      <c r="J7" s="6"/>
      <c r="K7" s="6"/>
    </row>
    <row r="8" spans="1:13" ht="13.5" thickBot="1">
      <c r="A8" s="5"/>
      <c r="B8" s="5"/>
      <c r="C8" s="6"/>
      <c r="D8" s="8"/>
      <c r="E8" s="6"/>
      <c r="F8" s="8"/>
      <c r="G8" s="6"/>
      <c r="H8" s="6"/>
      <c r="I8" s="8"/>
      <c r="J8" s="6"/>
      <c r="K8" s="6"/>
    </row>
    <row r="9" spans="1:13" s="66" customFormat="1" ht="15">
      <c r="A9" s="63" t="s">
        <v>59</v>
      </c>
      <c r="B9" s="64" t="s">
        <v>60</v>
      </c>
      <c r="C9" s="204" t="str">
        <f>C3</f>
        <v>FY 2024-25</v>
      </c>
      <c r="D9" s="205" t="str">
        <f>C4</f>
        <v>FY 2025-26</v>
      </c>
      <c r="E9" s="205" t="str">
        <f>C5</f>
        <v>FY 2026-27</v>
      </c>
      <c r="F9" s="205" t="str">
        <f>C6</f>
        <v>FY 2027-28</v>
      </c>
      <c r="G9" s="203" t="str">
        <f>C7</f>
        <v>FY 2028-29</v>
      </c>
      <c r="H9" s="65"/>
      <c r="I9" s="65"/>
    </row>
    <row r="10" spans="1:13" s="73" customFormat="1" ht="15">
      <c r="A10" s="94" t="s">
        <v>61</v>
      </c>
      <c r="B10" s="95" t="s">
        <v>62</v>
      </c>
      <c r="C10" s="96"/>
      <c r="D10" s="97"/>
      <c r="E10" s="97"/>
      <c r="F10" s="97"/>
      <c r="G10" s="98"/>
      <c r="H10" s="72"/>
    </row>
    <row r="11" spans="1:13" s="76" customFormat="1" ht="15">
      <c r="A11" s="99" t="s">
        <v>63</v>
      </c>
      <c r="B11" s="100" t="s">
        <v>64</v>
      </c>
      <c r="C11" s="156"/>
      <c r="D11" s="157"/>
      <c r="E11" s="157"/>
      <c r="F11" s="157"/>
      <c r="G11" s="158"/>
    </row>
    <row r="12" spans="1:13" s="76" customFormat="1" ht="15">
      <c r="A12" s="101" t="s">
        <v>65</v>
      </c>
      <c r="B12" s="102" t="s">
        <v>66</v>
      </c>
      <c r="C12" s="156"/>
      <c r="D12" s="157"/>
      <c r="E12" s="157"/>
      <c r="F12" s="157"/>
      <c r="G12" s="158"/>
      <c r="H12" s="285"/>
      <c r="I12" s="285"/>
      <c r="J12" s="285"/>
      <c r="K12" s="285"/>
      <c r="L12" s="285"/>
      <c r="M12" s="285"/>
    </row>
    <row r="13" spans="1:13" s="76" customFormat="1" ht="15">
      <c r="A13" s="99" t="s">
        <v>67</v>
      </c>
      <c r="B13" s="100" t="s">
        <v>68</v>
      </c>
      <c r="C13" s="156"/>
      <c r="D13" s="157"/>
      <c r="E13" s="157"/>
      <c r="F13" s="157"/>
      <c r="G13" s="158"/>
      <c r="H13" s="2"/>
      <c r="I13" s="2"/>
      <c r="J13" s="2"/>
      <c r="K13" s="2"/>
      <c r="L13" s="2"/>
      <c r="M13" s="2"/>
    </row>
    <row r="14" spans="1:13" s="76" customFormat="1" ht="15">
      <c r="A14" s="101" t="s">
        <v>69</v>
      </c>
      <c r="B14" s="102" t="s">
        <v>70</v>
      </c>
      <c r="C14" s="156"/>
      <c r="D14" s="157"/>
      <c r="E14" s="157"/>
      <c r="F14" s="157"/>
      <c r="G14" s="158"/>
      <c r="H14" s="2"/>
      <c r="I14" s="2"/>
      <c r="J14" s="2"/>
      <c r="K14" s="2"/>
      <c r="L14" s="2"/>
      <c r="M14" s="2"/>
    </row>
    <row r="15" spans="1:13" s="76" customFormat="1" ht="15">
      <c r="A15" s="99" t="s">
        <v>71</v>
      </c>
      <c r="B15" s="100" t="s">
        <v>72</v>
      </c>
      <c r="C15" s="156"/>
      <c r="D15" s="157"/>
      <c r="E15" s="157"/>
      <c r="F15" s="157"/>
      <c r="G15" s="158"/>
      <c r="H15" s="2"/>
      <c r="I15" s="2"/>
      <c r="J15" s="2"/>
      <c r="K15" s="2"/>
      <c r="L15" s="2"/>
      <c r="M15" s="2"/>
    </row>
    <row r="16" spans="1:13" s="76" customFormat="1" ht="15">
      <c r="A16" s="101" t="s">
        <v>73</v>
      </c>
      <c r="B16" s="102" t="s">
        <v>74</v>
      </c>
      <c r="C16" s="156"/>
      <c r="D16" s="157"/>
      <c r="E16" s="157"/>
      <c r="F16" s="157"/>
      <c r="G16" s="158"/>
      <c r="H16" s="2"/>
      <c r="I16" s="2"/>
      <c r="J16" s="2"/>
      <c r="K16" s="2"/>
      <c r="L16" s="2"/>
      <c r="M16" s="2"/>
    </row>
    <row r="17" spans="1:13" s="76" customFormat="1" ht="15">
      <c r="A17" s="99" t="s">
        <v>75</v>
      </c>
      <c r="B17" s="100" t="s">
        <v>76</v>
      </c>
      <c r="C17" s="156"/>
      <c r="D17" s="157"/>
      <c r="E17" s="157"/>
      <c r="F17" s="157"/>
      <c r="G17" s="158"/>
      <c r="H17" s="20"/>
      <c r="I17" s="20"/>
      <c r="J17" s="20"/>
      <c r="K17" s="20"/>
      <c r="L17" s="20"/>
      <c r="M17" s="20"/>
    </row>
    <row r="18" spans="1:13" s="76" customFormat="1" ht="15">
      <c r="A18" s="101" t="s">
        <v>77</v>
      </c>
      <c r="B18" s="102" t="s">
        <v>78</v>
      </c>
      <c r="C18" s="156"/>
      <c r="D18" s="157"/>
      <c r="E18" s="157"/>
      <c r="F18" s="157"/>
      <c r="G18" s="158"/>
      <c r="H18" s="20"/>
      <c r="I18" s="20"/>
      <c r="J18" s="20"/>
      <c r="K18" s="20"/>
      <c r="L18" s="20"/>
      <c r="M18" s="20"/>
    </row>
    <row r="19" spans="1:13" ht="15">
      <c r="A19" s="103" t="s">
        <v>79</v>
      </c>
      <c r="B19" s="104" t="s">
        <v>80</v>
      </c>
      <c r="C19" s="105"/>
      <c r="D19" s="106"/>
      <c r="E19" s="106"/>
      <c r="F19" s="106"/>
      <c r="G19" s="107"/>
      <c r="H19" s="20"/>
      <c r="I19" s="20"/>
      <c r="J19" s="20"/>
      <c r="K19" s="20"/>
      <c r="L19" s="20"/>
      <c r="M19" s="20"/>
    </row>
    <row r="20" spans="1:13" s="76" customFormat="1" ht="15">
      <c r="A20" s="101" t="s">
        <v>81</v>
      </c>
      <c r="B20" s="102" t="s">
        <v>82</v>
      </c>
      <c r="C20" s="156"/>
      <c r="D20" s="157"/>
      <c r="E20" s="157"/>
      <c r="F20" s="157"/>
      <c r="G20" s="158"/>
      <c r="H20" s="20"/>
      <c r="I20" s="20"/>
      <c r="J20" s="20"/>
      <c r="K20" s="20"/>
      <c r="L20" s="20"/>
      <c r="M20" s="20"/>
    </row>
    <row r="21" spans="1:13" s="76" customFormat="1" ht="15">
      <c r="A21" s="99" t="s">
        <v>83</v>
      </c>
      <c r="B21" s="100" t="s">
        <v>84</v>
      </c>
      <c r="C21" s="156"/>
      <c r="D21" s="157"/>
      <c r="E21" s="157"/>
      <c r="F21" s="157"/>
      <c r="G21" s="158"/>
      <c r="H21" s="20"/>
      <c r="I21" s="20"/>
      <c r="J21" s="20"/>
      <c r="K21" s="20"/>
      <c r="L21" s="20"/>
      <c r="M21" s="20"/>
    </row>
    <row r="22" spans="1:13" s="76" customFormat="1" ht="15">
      <c r="A22" s="101" t="s">
        <v>85</v>
      </c>
      <c r="B22" s="102" t="s">
        <v>86</v>
      </c>
      <c r="C22" s="156"/>
      <c r="D22" s="157"/>
      <c r="E22" s="157"/>
      <c r="F22" s="157"/>
      <c r="G22" s="158"/>
      <c r="H22" s="20"/>
      <c r="I22" s="20"/>
      <c r="J22" s="20"/>
      <c r="K22" s="20"/>
      <c r="L22" s="20"/>
      <c r="M22" s="20"/>
    </row>
    <row r="23" spans="1:13" s="76" customFormat="1" ht="15">
      <c r="A23" s="99" t="s">
        <v>87</v>
      </c>
      <c r="B23" s="100" t="s">
        <v>88</v>
      </c>
      <c r="C23" s="156"/>
      <c r="D23" s="157"/>
      <c r="E23" s="157"/>
      <c r="F23" s="157"/>
      <c r="G23" s="158"/>
      <c r="H23" s="78"/>
      <c r="I23" s="78"/>
      <c r="J23" s="78"/>
      <c r="K23" s="78"/>
      <c r="L23" s="78"/>
      <c r="M23" s="78"/>
    </row>
    <row r="24" spans="1:13" s="76" customFormat="1" ht="15">
      <c r="A24" s="101" t="s">
        <v>89</v>
      </c>
      <c r="B24" s="102" t="s">
        <v>90</v>
      </c>
      <c r="C24" s="156"/>
      <c r="D24" s="157"/>
      <c r="E24" s="157"/>
      <c r="F24" s="157"/>
      <c r="G24" s="158"/>
      <c r="H24" s="286"/>
      <c r="I24" s="286"/>
      <c r="J24" s="286"/>
      <c r="K24" s="286"/>
      <c r="L24" s="286"/>
      <c r="M24" s="286"/>
    </row>
    <row r="25" spans="1:13" s="76" customFormat="1" ht="30">
      <c r="A25" s="99" t="s">
        <v>91</v>
      </c>
      <c r="B25" s="100" t="s">
        <v>92</v>
      </c>
      <c r="C25" s="156"/>
      <c r="D25" s="157"/>
      <c r="E25" s="157"/>
      <c r="F25" s="157"/>
      <c r="G25" s="158"/>
      <c r="H25" s="79"/>
    </row>
    <row r="26" spans="1:13" s="76" customFormat="1" ht="15">
      <c r="A26" s="101" t="s">
        <v>93</v>
      </c>
      <c r="B26" s="102" t="s">
        <v>94</v>
      </c>
      <c r="C26" s="156"/>
      <c r="D26" s="157"/>
      <c r="E26" s="157"/>
      <c r="F26" s="157"/>
      <c r="G26" s="158"/>
      <c r="H26" s="79"/>
    </row>
    <row r="27" spans="1:13" s="76" customFormat="1" ht="15">
      <c r="A27" s="108" t="s">
        <v>95</v>
      </c>
      <c r="B27" s="109" t="s">
        <v>96</v>
      </c>
      <c r="C27" s="159"/>
      <c r="D27" s="160"/>
      <c r="E27" s="160"/>
      <c r="F27" s="160"/>
      <c r="G27" s="161"/>
      <c r="H27" s="79"/>
    </row>
    <row r="28" spans="1:13" ht="15">
      <c r="A28" s="94" t="s">
        <v>97</v>
      </c>
      <c r="B28" s="95" t="s">
        <v>98</v>
      </c>
      <c r="C28" s="96"/>
      <c r="D28" s="97"/>
      <c r="E28" s="97"/>
      <c r="F28" s="97"/>
      <c r="G28" s="98"/>
      <c r="H28" s="2"/>
      <c r="I28" s="2"/>
      <c r="J28" s="2"/>
      <c r="K28" s="2"/>
    </row>
    <row r="29" spans="1:13" s="76" customFormat="1" ht="15">
      <c r="A29" s="99" t="s">
        <v>99</v>
      </c>
      <c r="B29" s="100" t="s">
        <v>100</v>
      </c>
      <c r="C29" s="156"/>
      <c r="D29" s="157"/>
      <c r="E29" s="157"/>
      <c r="F29" s="157"/>
      <c r="G29" s="158"/>
      <c r="H29" s="79"/>
    </row>
    <row r="30" spans="1:13" s="76" customFormat="1" ht="15">
      <c r="A30" s="101" t="s">
        <v>101</v>
      </c>
      <c r="B30" s="102" t="s">
        <v>102</v>
      </c>
      <c r="C30" s="156"/>
      <c r="D30" s="157"/>
      <c r="E30" s="157"/>
      <c r="F30" s="157"/>
      <c r="G30" s="158"/>
      <c r="H30" s="79"/>
    </row>
    <row r="31" spans="1:13" s="76" customFormat="1" ht="15">
      <c r="A31" s="99" t="s">
        <v>103</v>
      </c>
      <c r="B31" s="100" t="s">
        <v>104</v>
      </c>
      <c r="C31" s="156"/>
      <c r="D31" s="157"/>
      <c r="E31" s="157"/>
      <c r="F31" s="157"/>
      <c r="G31" s="158"/>
      <c r="H31" s="79"/>
    </row>
    <row r="32" spans="1:13" s="76" customFormat="1" ht="15">
      <c r="A32" s="101" t="s">
        <v>105</v>
      </c>
      <c r="B32" s="102" t="s">
        <v>106</v>
      </c>
      <c r="C32" s="156"/>
      <c r="D32" s="157"/>
      <c r="E32" s="157"/>
      <c r="F32" s="157"/>
      <c r="G32" s="158"/>
      <c r="H32" s="79"/>
    </row>
    <row r="33" spans="1:12" s="76" customFormat="1" ht="12" customHeight="1">
      <c r="A33" s="99" t="s">
        <v>107</v>
      </c>
      <c r="B33" s="100" t="s">
        <v>108</v>
      </c>
      <c r="C33" s="156"/>
      <c r="D33" s="157"/>
      <c r="E33" s="157"/>
      <c r="F33" s="157"/>
      <c r="G33" s="158"/>
      <c r="H33" s="79"/>
    </row>
    <row r="34" spans="1:12" s="76" customFormat="1" ht="15">
      <c r="A34" s="110" t="s">
        <v>109</v>
      </c>
      <c r="B34" s="111" t="s">
        <v>110</v>
      </c>
      <c r="C34" s="159"/>
      <c r="D34" s="160"/>
      <c r="E34" s="160"/>
      <c r="F34" s="160"/>
      <c r="G34" s="161"/>
      <c r="H34" s="79"/>
    </row>
    <row r="35" spans="1:12" s="76" customFormat="1" ht="15.75" thickBot="1">
      <c r="A35" s="112" t="s">
        <v>111</v>
      </c>
      <c r="B35" s="113" t="s">
        <v>112</v>
      </c>
      <c r="C35" s="156"/>
      <c r="D35" s="157"/>
      <c r="E35" s="157"/>
      <c r="F35" s="157"/>
      <c r="G35" s="158"/>
      <c r="H35" s="79"/>
    </row>
    <row r="36" spans="1:12" s="81" customFormat="1" ht="29.25" customHeight="1">
      <c r="A36" s="114"/>
      <c r="B36" s="117" t="s">
        <v>44</v>
      </c>
      <c r="C36" s="219">
        <f>SUM(C11:C35)</f>
        <v>0</v>
      </c>
      <c r="D36" s="220">
        <f>SUM(D11:D35)</f>
        <v>0</v>
      </c>
      <c r="E36" s="220">
        <f>SUM(E11:E35)</f>
        <v>0</v>
      </c>
      <c r="F36" s="220">
        <f>SUM(F11:F35)</f>
        <v>0</v>
      </c>
      <c r="G36" s="221">
        <f>SUM(G11:G35)</f>
        <v>0</v>
      </c>
      <c r="H36" s="80"/>
    </row>
    <row r="37" spans="1:12" s="81" customFormat="1" ht="21.75" customHeight="1" thickBot="1">
      <c r="A37" s="115"/>
      <c r="B37" s="118" t="s">
        <v>46</v>
      </c>
      <c r="C37" s="222"/>
      <c r="D37" s="223"/>
      <c r="E37" s="223"/>
      <c r="F37" s="223"/>
      <c r="G37" s="224"/>
      <c r="H37" s="80"/>
    </row>
    <row r="38" spans="1:12" s="81" customFormat="1" ht="27.75" customHeight="1" thickTop="1" thickBot="1">
      <c r="A38" s="116"/>
      <c r="B38" s="119" t="s">
        <v>48</v>
      </c>
      <c r="C38" s="225">
        <f>C36-C37</f>
        <v>0</v>
      </c>
      <c r="D38" s="226">
        <f>D36-D37</f>
        <v>0</v>
      </c>
      <c r="E38" s="226">
        <f>E36-E37</f>
        <v>0</v>
      </c>
      <c r="F38" s="226">
        <f>F36-F37</f>
        <v>0</v>
      </c>
      <c r="G38" s="227">
        <f>G36-G37</f>
        <v>0</v>
      </c>
      <c r="H38" s="80"/>
    </row>
    <row r="39" spans="1:12" s="81" customFormat="1" ht="37.5" customHeight="1">
      <c r="A39" s="288" t="s">
        <v>113</v>
      </c>
      <c r="B39" s="288"/>
      <c r="C39" s="288"/>
      <c r="D39" s="288"/>
      <c r="E39" s="288"/>
      <c r="F39" s="288"/>
      <c r="G39" s="288"/>
      <c r="H39" s="120"/>
      <c r="I39" s="121"/>
      <c r="J39" s="120"/>
      <c r="K39" s="121"/>
      <c r="L39" s="80"/>
    </row>
    <row r="40" spans="1:12" s="122" customFormat="1" ht="24.75" customHeight="1">
      <c r="A40" s="289" t="s">
        <v>52</v>
      </c>
      <c r="B40" s="289"/>
      <c r="C40" s="289"/>
      <c r="D40" s="289"/>
      <c r="E40" s="289"/>
      <c r="F40" s="289"/>
      <c r="G40" s="289"/>
    </row>
    <row r="41" spans="1:12" s="17" customFormat="1">
      <c r="I41" s="85"/>
    </row>
    <row r="42" spans="1:12" s="17" customFormat="1">
      <c r="I42" s="85"/>
    </row>
    <row r="43" spans="1:12" s="17" customFormat="1">
      <c r="I43" s="85"/>
    </row>
    <row r="44" spans="1:12" s="17" customFormat="1">
      <c r="I44" s="85"/>
    </row>
    <row r="45" spans="1:12" s="17" customFormat="1">
      <c r="C45" s="18"/>
      <c r="D45" s="86"/>
      <c r="E45" s="18"/>
      <c r="F45" s="86"/>
      <c r="G45" s="18"/>
      <c r="I45" s="85"/>
    </row>
    <row r="46" spans="1:12" s="17" customFormat="1">
      <c r="C46" s="15"/>
      <c r="D46" s="87"/>
      <c r="E46" s="15"/>
      <c r="F46" s="87"/>
      <c r="G46" s="15"/>
      <c r="H46" s="18"/>
      <c r="I46" s="86"/>
      <c r="J46" s="18"/>
      <c r="K46" s="18"/>
    </row>
  </sheetData>
  <mergeCells count="6">
    <mergeCell ref="H12:M12"/>
    <mergeCell ref="H24:M24"/>
    <mergeCell ref="A1:B1"/>
    <mergeCell ref="A39:G39"/>
    <mergeCell ref="A40:G40"/>
    <mergeCell ref="B2:B7"/>
  </mergeCells>
  <phoneticPr fontId="2" type="noConversion"/>
  <printOptions horizontalCentered="1"/>
  <pageMargins left="0.21" right="0.3" top="0.55000000000000004" bottom="0.47" header="0.5" footer="0.5"/>
  <pageSetup scale="89"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9"/>
  <sheetViews>
    <sheetView showGridLines="0" zoomScaleNormal="100" workbookViewId="0">
      <selection activeCell="C3" sqref="C3"/>
    </sheetView>
  </sheetViews>
  <sheetFormatPr defaultColWidth="9.140625" defaultRowHeight="12.75"/>
  <cols>
    <col min="1" max="1" width="14" style="2" bestFit="1" customWidth="1"/>
    <col min="2" max="2" width="46.42578125" style="2" customWidth="1"/>
    <col min="3" max="3" width="12.85546875" style="15" customWidth="1"/>
    <col min="4" max="4" width="12.85546875" style="87" customWidth="1"/>
    <col min="5" max="5" width="12.85546875" style="15" customWidth="1"/>
    <col min="6" max="6" width="12.85546875" style="87" customWidth="1"/>
    <col min="7" max="7" width="12.85546875" style="15" customWidth="1"/>
    <col min="8" max="8" width="10" style="15" customWidth="1"/>
    <col min="9" max="9" width="10" style="87" customWidth="1"/>
    <col min="10" max="11" width="10" style="15" customWidth="1"/>
    <col min="12" max="13" width="10" style="2" customWidth="1"/>
    <col min="14" max="16384" width="9.140625" style="2"/>
  </cols>
  <sheetData>
    <row r="1" spans="1:13" ht="36" customHeight="1" thickBot="1">
      <c r="A1" s="287" t="s">
        <v>114</v>
      </c>
      <c r="B1" s="287"/>
      <c r="C1" s="6"/>
      <c r="D1" s="8"/>
      <c r="E1" s="6"/>
      <c r="F1" s="8"/>
      <c r="G1" s="6"/>
      <c r="H1" s="6"/>
      <c r="I1" s="8"/>
      <c r="J1" s="6"/>
      <c r="K1" s="6"/>
    </row>
    <row r="2" spans="1:13" ht="15.75" customHeight="1">
      <c r="A2" s="62"/>
      <c r="B2" s="290" t="s">
        <v>115</v>
      </c>
      <c r="C2" s="126"/>
      <c r="D2" s="127" t="s">
        <v>55</v>
      </c>
      <c r="E2" s="127" t="s">
        <v>56</v>
      </c>
      <c r="F2" s="127" t="s">
        <v>57</v>
      </c>
      <c r="G2" s="128" t="s">
        <v>58</v>
      </c>
      <c r="H2" s="6"/>
      <c r="I2" s="8"/>
      <c r="J2" s="6"/>
      <c r="K2" s="6"/>
    </row>
    <row r="3" spans="1:13" ht="15.75">
      <c r="A3" s="62"/>
      <c r="B3" s="291"/>
      <c r="C3" s="88" t="str">
        <f>'OPERATING COSTS'!C3</f>
        <v>FY 2024-25</v>
      </c>
      <c r="D3" s="89">
        <f>'OPERATING COSTS'!D3</f>
        <v>2.1580071443152438E-2</v>
      </c>
      <c r="E3" s="89">
        <f>'OPERATING COSTS'!E3</f>
        <v>-3.7750957648744254E-2</v>
      </c>
      <c r="F3" s="89">
        <f>'OPERATING COSTS'!F3</f>
        <v>2.2502575308572359E-2</v>
      </c>
      <c r="G3" s="90">
        <f>'OPERATING COSTS'!G3</f>
        <v>2.9078373162653159E-2</v>
      </c>
      <c r="H3" s="6"/>
      <c r="I3" s="8"/>
      <c r="J3" s="6"/>
      <c r="K3" s="6"/>
    </row>
    <row r="4" spans="1:13" ht="15.75">
      <c r="A4" s="62"/>
      <c r="B4" s="291"/>
      <c r="C4" s="123" t="str">
        <f>'OPERATING COSTS'!C4</f>
        <v>FY 2025-26</v>
      </c>
      <c r="D4" s="124">
        <f>'OPERATING COSTS'!D4</f>
        <v>2.2163892198787671E-2</v>
      </c>
      <c r="E4" s="124">
        <f>'OPERATING COSTS'!E4</f>
        <v>-5.0514576915225429E-2</v>
      </c>
      <c r="F4" s="124">
        <f>'OPERATING COSTS'!F4</f>
        <v>2.4108999383162244E-2</v>
      </c>
      <c r="G4" s="125">
        <f>'OPERATING COSTS'!G4</f>
        <v>3.5747063710586113E-2</v>
      </c>
      <c r="H4" s="6"/>
      <c r="I4" s="8"/>
      <c r="J4" s="6"/>
      <c r="K4" s="6"/>
    </row>
    <row r="5" spans="1:13" ht="15.75">
      <c r="A5" s="62"/>
      <c r="B5" s="291"/>
      <c r="C5" s="88" t="str">
        <f>'OPERATING COSTS'!C5</f>
        <v>FY 2026-27</v>
      </c>
      <c r="D5" s="89">
        <f>'OPERATING COSTS'!D5</f>
        <v>2.1244045703528114E-2</v>
      </c>
      <c r="E5" s="89">
        <f>'OPERATING COSTS'!E5</f>
        <v>-3.4706759456890945E-2</v>
      </c>
      <c r="F5" s="89">
        <f>'OPERATING COSTS'!F5</f>
        <v>2.4484001806124311E-2</v>
      </c>
      <c r="G5" s="90">
        <f>'OPERATING COSTS'!G5</f>
        <v>3.4964329816936202E-2</v>
      </c>
      <c r="H5" s="6"/>
      <c r="I5" s="8"/>
      <c r="J5" s="6"/>
      <c r="K5" s="6"/>
    </row>
    <row r="6" spans="1:13" ht="15.75">
      <c r="A6" s="62"/>
      <c r="B6" s="291"/>
      <c r="C6" s="123" t="str">
        <f>'OPERATING COSTS'!C6</f>
        <v>FY 2027-28</v>
      </c>
      <c r="D6" s="124">
        <f>'OPERATING COSTS'!D6</f>
        <v>2.107025686045283E-2</v>
      </c>
      <c r="E6" s="124">
        <f>'OPERATING COSTS'!E6</f>
        <v>-6.4059651894853298E-3</v>
      </c>
      <c r="F6" s="124">
        <f>'OPERATING COSTS'!F6</f>
        <v>2.351709048181716E-2</v>
      </c>
      <c r="G6" s="125">
        <f>'OPERATING COSTS'!G6</f>
        <v>3.4581540725167281E-2</v>
      </c>
      <c r="H6" s="6"/>
      <c r="I6" s="8"/>
      <c r="J6" s="6"/>
      <c r="K6" s="6"/>
    </row>
    <row r="7" spans="1:13" ht="16.5" thickBot="1">
      <c r="A7" s="62"/>
      <c r="B7" s="292"/>
      <c r="C7" s="91" t="str">
        <f>'OPERATING COSTS'!C7</f>
        <v>FY 2028-29</v>
      </c>
      <c r="D7" s="92">
        <f>'OPERATING COSTS'!D7</f>
        <v>2.1128169439696753E-2</v>
      </c>
      <c r="E7" s="92">
        <f>'OPERATING COSTS'!E7</f>
        <v>-3.2026426987781242E-3</v>
      </c>
      <c r="F7" s="92">
        <f>'OPERATING COSTS'!F7</f>
        <v>2.2910023209844255E-2</v>
      </c>
      <c r="G7" s="93">
        <f>'OPERATING COSTS'!G7</f>
        <v>3.4348511348307742E-2</v>
      </c>
      <c r="H7" s="6"/>
      <c r="I7" s="8"/>
      <c r="J7" s="6"/>
      <c r="K7" s="6"/>
    </row>
    <row r="8" spans="1:13" ht="13.5" thickBot="1">
      <c r="A8" s="5"/>
      <c r="B8" s="5"/>
      <c r="C8" s="6"/>
      <c r="D8" s="8"/>
      <c r="E8" s="6"/>
      <c r="F8" s="8"/>
      <c r="G8" s="6"/>
      <c r="H8" s="6"/>
      <c r="I8" s="8"/>
      <c r="J8" s="6"/>
      <c r="K8" s="6"/>
    </row>
    <row r="9" spans="1:13" s="66" customFormat="1" ht="15">
      <c r="A9" s="63" t="s">
        <v>59</v>
      </c>
      <c r="B9" s="64" t="s">
        <v>60</v>
      </c>
      <c r="C9" s="204" t="str">
        <f>C3</f>
        <v>FY 2024-25</v>
      </c>
      <c r="D9" s="205" t="str">
        <f>C4</f>
        <v>FY 2025-26</v>
      </c>
      <c r="E9" s="205" t="str">
        <f>C5</f>
        <v>FY 2026-27</v>
      </c>
      <c r="F9" s="205" t="str">
        <f>C6</f>
        <v>FY 2027-28</v>
      </c>
      <c r="G9" s="203" t="str">
        <f>C7</f>
        <v>FY 2028-29</v>
      </c>
      <c r="H9" s="65"/>
      <c r="I9" s="65"/>
    </row>
    <row r="10" spans="1:13" s="73" customFormat="1">
      <c r="A10" s="67" t="s">
        <v>116</v>
      </c>
      <c r="B10" s="68" t="s">
        <v>117</v>
      </c>
      <c r="C10" s="69"/>
      <c r="D10" s="70"/>
      <c r="E10" s="70"/>
      <c r="F10" s="70"/>
      <c r="G10" s="71"/>
      <c r="H10" s="72"/>
    </row>
    <row r="11" spans="1:13" s="76" customFormat="1">
      <c r="A11" s="74" t="s">
        <v>118</v>
      </c>
      <c r="B11" s="75" t="s">
        <v>119</v>
      </c>
      <c r="C11" s="162"/>
      <c r="D11" s="163"/>
      <c r="E11" s="163"/>
      <c r="F11" s="163"/>
      <c r="G11" s="164"/>
    </row>
    <row r="12" spans="1:13" s="76" customFormat="1" ht="15">
      <c r="A12" s="77" t="s">
        <v>120</v>
      </c>
      <c r="B12" s="129"/>
      <c r="C12" s="162"/>
      <c r="D12" s="163"/>
      <c r="E12" s="163"/>
      <c r="F12" s="163"/>
      <c r="G12" s="164"/>
      <c r="H12" s="285"/>
      <c r="I12" s="285"/>
      <c r="J12" s="285"/>
      <c r="K12" s="285"/>
      <c r="L12" s="285"/>
      <c r="M12" s="285"/>
    </row>
    <row r="13" spans="1:13" s="76" customFormat="1">
      <c r="A13" s="74" t="s">
        <v>121</v>
      </c>
      <c r="B13" s="75"/>
      <c r="C13" s="162"/>
      <c r="D13" s="163"/>
      <c r="E13" s="163"/>
      <c r="F13" s="163"/>
      <c r="G13" s="164"/>
      <c r="H13" s="2"/>
      <c r="I13" s="2"/>
      <c r="J13" s="2"/>
      <c r="K13" s="2"/>
      <c r="L13" s="2"/>
      <c r="M13" s="2"/>
    </row>
    <row r="14" spans="1:13" s="76" customFormat="1">
      <c r="A14" s="77"/>
      <c r="B14" s="129"/>
      <c r="C14" s="162"/>
      <c r="D14" s="163"/>
      <c r="E14" s="163"/>
      <c r="F14" s="163"/>
      <c r="G14" s="164"/>
      <c r="H14" s="2"/>
      <c r="I14" s="2"/>
      <c r="J14" s="2"/>
      <c r="K14" s="2"/>
      <c r="L14" s="2"/>
      <c r="M14" s="2"/>
    </row>
    <row r="15" spans="1:13" s="76" customFormat="1">
      <c r="A15" s="74"/>
      <c r="B15" s="75"/>
      <c r="C15" s="162"/>
      <c r="D15" s="163"/>
      <c r="E15" s="163"/>
      <c r="F15" s="163"/>
      <c r="G15" s="164"/>
      <c r="H15" s="2"/>
      <c r="I15" s="2"/>
      <c r="J15" s="2"/>
      <c r="K15" s="2"/>
      <c r="L15" s="2"/>
      <c r="M15" s="2"/>
    </row>
    <row r="16" spans="1:13" s="76" customFormat="1">
      <c r="A16" s="77"/>
      <c r="B16" s="129"/>
      <c r="C16" s="162"/>
      <c r="D16" s="163"/>
      <c r="E16" s="163"/>
      <c r="F16" s="163"/>
      <c r="G16" s="164"/>
      <c r="H16" s="2"/>
      <c r="I16" s="2"/>
      <c r="J16" s="2"/>
      <c r="K16" s="2"/>
      <c r="L16" s="2"/>
      <c r="M16" s="2"/>
    </row>
    <row r="17" spans="1:13" s="76" customFormat="1" ht="15">
      <c r="A17" s="74"/>
      <c r="B17" s="75"/>
      <c r="C17" s="162"/>
      <c r="D17" s="163"/>
      <c r="E17" s="163"/>
      <c r="F17" s="163"/>
      <c r="G17" s="164"/>
      <c r="H17" s="20"/>
      <c r="I17" s="20"/>
      <c r="J17" s="20"/>
      <c r="K17" s="20"/>
      <c r="L17" s="20"/>
      <c r="M17" s="20"/>
    </row>
    <row r="18" spans="1:13" s="76" customFormat="1" ht="15.75" thickBot="1">
      <c r="A18" s="77"/>
      <c r="B18" s="129"/>
      <c r="C18" s="162"/>
      <c r="D18" s="163"/>
      <c r="E18" s="163"/>
      <c r="F18" s="163"/>
      <c r="G18" s="164"/>
      <c r="H18" s="20"/>
      <c r="I18" s="20"/>
      <c r="J18" s="20"/>
      <c r="K18" s="20"/>
      <c r="L18" s="20"/>
      <c r="M18" s="20"/>
    </row>
    <row r="19" spans="1:13" s="81" customFormat="1" ht="22.5" customHeight="1">
      <c r="A19" s="131"/>
      <c r="B19" s="133" t="s">
        <v>44</v>
      </c>
      <c r="C19" s="228">
        <f>SUM(C11:C18)</f>
        <v>0</v>
      </c>
      <c r="D19" s="228">
        <f>SUM(D11:D18)</f>
        <v>0</v>
      </c>
      <c r="E19" s="228">
        <f>SUM(E11:E18)</f>
        <v>0</v>
      </c>
      <c r="F19" s="228">
        <f>SUM(F11:F18)</f>
        <v>0</v>
      </c>
      <c r="G19" s="229">
        <f>SUM(G11:G18)</f>
        <v>0</v>
      </c>
      <c r="H19" s="80"/>
    </row>
    <row r="20" spans="1:13" s="81" customFormat="1" ht="22.5" customHeight="1">
      <c r="A20" s="130"/>
      <c r="B20" s="134" t="s">
        <v>46</v>
      </c>
      <c r="C20" s="230"/>
      <c r="D20" s="230"/>
      <c r="E20" s="230"/>
      <c r="F20" s="230"/>
      <c r="G20" s="231"/>
      <c r="H20" s="80"/>
    </row>
    <row r="21" spans="1:13" s="81" customFormat="1" ht="22.5" customHeight="1" thickBot="1">
      <c r="A21" s="132"/>
      <c r="B21" s="135" t="s">
        <v>48</v>
      </c>
      <c r="C21" s="232">
        <f>C19-C20</f>
        <v>0</v>
      </c>
      <c r="D21" s="232">
        <f>D19-D20</f>
        <v>0</v>
      </c>
      <c r="E21" s="232">
        <f>E19-E20</f>
        <v>0</v>
      </c>
      <c r="F21" s="232">
        <f>F19-F20</f>
        <v>0</v>
      </c>
      <c r="G21" s="233">
        <f>G19-G20</f>
        <v>0</v>
      </c>
      <c r="H21" s="80"/>
    </row>
    <row r="22" spans="1:13" s="76" customFormat="1" ht="26.25" customHeight="1">
      <c r="A22" s="288" t="s">
        <v>52</v>
      </c>
      <c r="B22" s="288"/>
      <c r="C22" s="288"/>
      <c r="D22" s="288"/>
      <c r="E22" s="288"/>
      <c r="F22" s="288"/>
      <c r="G22" s="288"/>
      <c r="H22" s="82"/>
      <c r="I22" s="83"/>
      <c r="J22" s="82"/>
      <c r="K22" s="84"/>
      <c r="L22" s="79"/>
    </row>
    <row r="23" spans="1:13" s="17" customFormat="1">
      <c r="I23" s="85"/>
    </row>
    <row r="24" spans="1:13" s="17" customFormat="1">
      <c r="I24" s="85"/>
    </row>
    <row r="25" spans="1:13" s="17" customFormat="1">
      <c r="I25" s="85"/>
    </row>
    <row r="26" spans="1:13" s="17" customFormat="1">
      <c r="I26" s="85"/>
    </row>
    <row r="27" spans="1:13" s="17" customFormat="1">
      <c r="I27" s="85"/>
    </row>
    <row r="28" spans="1:13" s="17" customFormat="1">
      <c r="C28" s="18"/>
      <c r="D28" s="86"/>
      <c r="E28" s="18"/>
      <c r="F28" s="86"/>
      <c r="G28" s="18"/>
      <c r="I28" s="85"/>
    </row>
    <row r="29" spans="1:13" s="17" customFormat="1">
      <c r="C29" s="15"/>
      <c r="D29" s="87"/>
      <c r="E29" s="15"/>
      <c r="F29" s="87"/>
      <c r="G29" s="15"/>
      <c r="H29" s="18"/>
      <c r="I29" s="86"/>
      <c r="J29" s="18"/>
      <c r="K29" s="18"/>
    </row>
  </sheetData>
  <mergeCells count="4">
    <mergeCell ref="A1:B1"/>
    <mergeCell ref="H12:M12"/>
    <mergeCell ref="A22:G22"/>
    <mergeCell ref="B2:B7"/>
  </mergeCells>
  <printOptions horizontalCentered="1"/>
  <pageMargins left="0.21" right="0.3" top="0.55000000000000004" bottom="0.47" header="0.5" footer="0.5"/>
  <pageSetup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2"/>
  <sheetViews>
    <sheetView showGridLines="0" zoomScaleNormal="100" workbookViewId="0">
      <selection activeCell="M24" sqref="M24"/>
    </sheetView>
  </sheetViews>
  <sheetFormatPr defaultColWidth="9.140625" defaultRowHeight="12.75"/>
  <cols>
    <col min="1" max="1" width="22.140625" style="15" customWidth="1"/>
    <col min="2" max="2" width="1.7109375" style="166" customWidth="1"/>
    <col min="3" max="3" width="3.140625" style="166" customWidth="1"/>
    <col min="4" max="4" width="2.7109375" style="166" customWidth="1"/>
    <col min="5" max="5" width="11.85546875" style="166" customWidth="1"/>
    <col min="6" max="6" width="2" style="166" customWidth="1"/>
    <col min="7" max="7" width="17.7109375" style="166" customWidth="1"/>
    <col min="8" max="8" width="46.28515625" style="166" customWidth="1"/>
    <col min="9" max="9" width="14" style="167" customWidth="1"/>
    <col min="10" max="16384" width="9.140625" style="166"/>
  </cols>
  <sheetData>
    <row r="1" spans="1:9" s="165" customFormat="1" ht="36" customHeight="1" thickBot="1">
      <c r="A1" s="295" t="s">
        <v>122</v>
      </c>
      <c r="B1" s="295"/>
      <c r="C1" s="295"/>
      <c r="D1" s="295"/>
      <c r="E1" s="295"/>
      <c r="F1" s="25"/>
      <c r="G1" s="25"/>
      <c r="H1" s="25"/>
      <c r="I1" s="25"/>
    </row>
    <row r="2" spans="1:9" ht="13.5" thickBot="1">
      <c r="C2" s="298" t="s">
        <v>123</v>
      </c>
      <c r="D2" s="299"/>
      <c r="E2" s="299"/>
      <c r="F2" s="299"/>
      <c r="G2" s="299"/>
      <c r="H2" s="299"/>
      <c r="I2" s="300"/>
    </row>
    <row r="3" spans="1:9" ht="13.5" thickBot="1">
      <c r="A3" s="296" t="s">
        <v>124</v>
      </c>
      <c r="C3" s="301"/>
      <c r="D3" s="302"/>
      <c r="E3" s="302"/>
      <c r="F3" s="302"/>
      <c r="G3" s="302"/>
      <c r="H3" s="302"/>
      <c r="I3" s="303"/>
    </row>
    <row r="4" spans="1:9" s="168" customFormat="1" ht="15.75" thickBot="1">
      <c r="A4" s="297"/>
      <c r="C4" s="209" t="s">
        <v>125</v>
      </c>
      <c r="D4" s="190" t="s">
        <v>126</v>
      </c>
      <c r="E4" s="190"/>
      <c r="F4" s="190"/>
      <c r="G4" s="190"/>
      <c r="H4" s="190"/>
      <c r="I4" s="218">
        <f>$E$9</f>
        <v>0</v>
      </c>
    </row>
    <row r="5" spans="1:9" ht="16.5" thickBot="1">
      <c r="A5" s="169">
        <v>0</v>
      </c>
      <c r="C5" s="207"/>
      <c r="D5" s="24"/>
      <c r="E5" s="184">
        <v>104</v>
      </c>
      <c r="F5" s="184"/>
      <c r="G5" s="185" t="s">
        <v>127</v>
      </c>
      <c r="H5" s="24"/>
      <c r="I5" s="208"/>
    </row>
    <row r="6" spans="1:9" ht="15.75" thickBot="1">
      <c r="C6" s="207"/>
      <c r="D6" s="186" t="s">
        <v>128</v>
      </c>
      <c r="E6" s="187">
        <f>A5</f>
        <v>0</v>
      </c>
      <c r="F6" s="184"/>
      <c r="G6" s="185" t="s">
        <v>129</v>
      </c>
      <c r="H6" s="24"/>
      <c r="I6" s="208"/>
    </row>
    <row r="7" spans="1:9" ht="15">
      <c r="A7" s="296" t="s">
        <v>130</v>
      </c>
      <c r="B7" s="168"/>
      <c r="C7" s="207"/>
      <c r="D7" s="186" t="s">
        <v>128</v>
      </c>
      <c r="E7" s="188">
        <v>1.5</v>
      </c>
      <c r="F7" s="184"/>
      <c r="G7" s="185" t="s">
        <v>131</v>
      </c>
      <c r="H7" s="24"/>
      <c r="I7" s="208"/>
    </row>
    <row r="8" spans="1:9" ht="16.5" customHeight="1" thickBot="1">
      <c r="A8" s="297"/>
      <c r="C8" s="207"/>
      <c r="D8" s="186" t="s">
        <v>128</v>
      </c>
      <c r="E8" s="187">
        <f>A13</f>
        <v>0</v>
      </c>
      <c r="F8" s="184"/>
      <c r="G8" s="185" t="s">
        <v>132</v>
      </c>
      <c r="H8" s="24"/>
      <c r="I8" s="208"/>
    </row>
    <row r="9" spans="1:9" ht="16.5" thickBot="1">
      <c r="A9" s="169">
        <v>0</v>
      </c>
      <c r="C9" s="207"/>
      <c r="D9" s="186" t="s">
        <v>133</v>
      </c>
      <c r="E9" s="189">
        <f>+E5*E6*E7*E8</f>
        <v>0</v>
      </c>
      <c r="F9" s="184"/>
      <c r="G9" s="24" t="s">
        <v>134</v>
      </c>
      <c r="H9" s="24"/>
      <c r="I9" s="208"/>
    </row>
    <row r="10" spans="1:9" ht="15.75" thickBot="1">
      <c r="B10" s="168"/>
      <c r="C10" s="207"/>
      <c r="D10" s="24"/>
      <c r="E10" s="24"/>
      <c r="F10" s="24"/>
      <c r="G10" s="24"/>
      <c r="H10" s="24"/>
      <c r="I10" s="208"/>
    </row>
    <row r="11" spans="1:9" s="168" customFormat="1" ht="15">
      <c r="A11" s="296" t="s">
        <v>135</v>
      </c>
      <c r="C11" s="209" t="s">
        <v>136</v>
      </c>
      <c r="D11" s="190" t="s">
        <v>137</v>
      </c>
      <c r="E11" s="190"/>
      <c r="F11" s="190"/>
      <c r="G11" s="190"/>
      <c r="H11" s="190"/>
      <c r="I11" s="206">
        <f>$E$16</f>
        <v>0</v>
      </c>
    </row>
    <row r="12" spans="1:9" ht="15.75" thickBot="1">
      <c r="A12" s="297"/>
      <c r="C12" s="207"/>
      <c r="D12" s="24"/>
      <c r="E12" s="184">
        <v>150.6</v>
      </c>
      <c r="F12" s="184" t="s">
        <v>138</v>
      </c>
      <c r="G12" s="185" t="s">
        <v>137</v>
      </c>
      <c r="H12" s="24"/>
      <c r="I12" s="208"/>
    </row>
    <row r="13" spans="1:9" ht="16.5" thickBot="1">
      <c r="A13" s="169">
        <v>0</v>
      </c>
      <c r="C13" s="207"/>
      <c r="D13" s="186" t="s">
        <v>128</v>
      </c>
      <c r="E13" s="187">
        <f>A9</f>
        <v>0</v>
      </c>
      <c r="F13" s="184"/>
      <c r="G13" s="185" t="s">
        <v>139</v>
      </c>
      <c r="H13" s="24"/>
      <c r="I13" s="208"/>
    </row>
    <row r="14" spans="1:9" ht="15">
      <c r="C14" s="207"/>
      <c r="D14" s="186" t="s">
        <v>128</v>
      </c>
      <c r="E14" s="188">
        <v>1.5</v>
      </c>
      <c r="F14" s="184"/>
      <c r="G14" s="185" t="s">
        <v>140</v>
      </c>
      <c r="H14" s="24"/>
      <c r="I14" s="208"/>
    </row>
    <row r="15" spans="1:9" ht="15">
      <c r="C15" s="207"/>
      <c r="D15" s="186" t="s">
        <v>128</v>
      </c>
      <c r="E15" s="187">
        <f>A13</f>
        <v>0</v>
      </c>
      <c r="F15" s="184"/>
      <c r="G15" s="185" t="s">
        <v>132</v>
      </c>
      <c r="H15" s="24"/>
      <c r="I15" s="208"/>
    </row>
    <row r="16" spans="1:9" ht="15.75" thickBot="1">
      <c r="C16" s="207"/>
      <c r="D16" s="186" t="s">
        <v>133</v>
      </c>
      <c r="E16" s="189">
        <f>+E12*E13*E14*E15</f>
        <v>0</v>
      </c>
      <c r="F16" s="184"/>
      <c r="G16" s="24" t="s">
        <v>141</v>
      </c>
      <c r="H16" s="24"/>
      <c r="I16" s="208"/>
    </row>
    <row r="17" spans="1:9" ht="15.75" thickTop="1">
      <c r="C17" s="207"/>
      <c r="D17" s="186"/>
      <c r="E17" s="184"/>
      <c r="F17" s="184"/>
      <c r="G17" s="24"/>
      <c r="H17" s="24"/>
      <c r="I17" s="208"/>
    </row>
    <row r="18" spans="1:9" ht="33.75" customHeight="1">
      <c r="C18" s="207"/>
      <c r="D18" s="186"/>
      <c r="E18" s="184"/>
      <c r="F18" s="191" t="s">
        <v>138</v>
      </c>
      <c r="G18" s="293" t="s">
        <v>142</v>
      </c>
      <c r="H18" s="293"/>
      <c r="I18" s="294"/>
    </row>
    <row r="19" spans="1:9" ht="15">
      <c r="C19" s="207"/>
      <c r="D19" s="24"/>
      <c r="E19" s="24"/>
      <c r="F19" s="24"/>
      <c r="G19" s="24"/>
      <c r="H19" s="24"/>
      <c r="I19" s="208"/>
    </row>
    <row r="20" spans="1:9" s="168" customFormat="1" ht="15">
      <c r="A20" s="170"/>
      <c r="C20" s="209" t="s">
        <v>143</v>
      </c>
      <c r="D20" s="190" t="s">
        <v>144</v>
      </c>
      <c r="E20" s="190"/>
      <c r="F20" s="190"/>
      <c r="G20" s="190"/>
      <c r="H20" s="190"/>
      <c r="I20" s="206">
        <f>$G$25+G31</f>
        <v>0</v>
      </c>
    </row>
    <row r="21" spans="1:9" s="168" customFormat="1" ht="15">
      <c r="A21" s="170"/>
      <c r="C21" s="210"/>
      <c r="D21" s="192" t="s">
        <v>145</v>
      </c>
      <c r="E21" s="192" t="s">
        <v>146</v>
      </c>
      <c r="F21" s="192"/>
      <c r="G21" s="192"/>
      <c r="H21" s="192"/>
      <c r="I21" s="211"/>
    </row>
    <row r="22" spans="1:9" ht="15">
      <c r="C22" s="207"/>
      <c r="D22" s="24"/>
      <c r="E22" s="24"/>
      <c r="F22" s="24"/>
      <c r="G22" s="184">
        <v>68</v>
      </c>
      <c r="H22" s="193" t="s">
        <v>147</v>
      </c>
      <c r="I22" s="208"/>
    </row>
    <row r="23" spans="1:9" ht="15">
      <c r="C23" s="207"/>
      <c r="D23" s="24"/>
      <c r="E23" s="24"/>
      <c r="F23" s="24" t="s">
        <v>128</v>
      </c>
      <c r="G23" s="187">
        <f>A5</f>
        <v>0</v>
      </c>
      <c r="H23" s="193" t="s">
        <v>148</v>
      </c>
      <c r="I23" s="208"/>
    </row>
    <row r="24" spans="1:9" ht="15">
      <c r="C24" s="207"/>
      <c r="D24" s="24"/>
      <c r="E24" s="24"/>
      <c r="F24" s="24" t="s">
        <v>128</v>
      </c>
      <c r="G24" s="187">
        <f>A13</f>
        <v>0</v>
      </c>
      <c r="H24" s="193" t="s">
        <v>132</v>
      </c>
      <c r="I24" s="208"/>
    </row>
    <row r="25" spans="1:9" ht="15.75" thickBot="1">
      <c r="C25" s="207"/>
      <c r="D25" s="24"/>
      <c r="E25" s="24"/>
      <c r="F25" s="24" t="s">
        <v>133</v>
      </c>
      <c r="G25" s="189">
        <f>+G22*G23*G24</f>
        <v>0</v>
      </c>
      <c r="H25" s="194" t="s">
        <v>149</v>
      </c>
      <c r="I25" s="208"/>
    </row>
    <row r="26" spans="1:9" ht="15.75" thickTop="1">
      <c r="C26" s="207"/>
      <c r="D26" s="24"/>
      <c r="E26" s="24"/>
      <c r="F26" s="24"/>
      <c r="G26" s="194"/>
      <c r="H26" s="194"/>
      <c r="I26" s="208"/>
    </row>
    <row r="27" spans="1:9" s="168" customFormat="1" ht="15">
      <c r="A27" s="171"/>
      <c r="C27" s="210"/>
      <c r="D27" s="192" t="s">
        <v>150</v>
      </c>
      <c r="E27" s="192" t="s">
        <v>151</v>
      </c>
      <c r="F27" s="192"/>
      <c r="G27" s="195"/>
      <c r="H27" s="195"/>
      <c r="I27" s="211"/>
    </row>
    <row r="28" spans="1:9" ht="15">
      <c r="C28" s="207"/>
      <c r="D28" s="24"/>
      <c r="E28" s="24"/>
      <c r="F28" s="24"/>
      <c r="G28" s="184">
        <f>234.27*0.67</f>
        <v>156.96090000000001</v>
      </c>
      <c r="H28" s="193" t="s">
        <v>152</v>
      </c>
      <c r="I28" s="208"/>
    </row>
    <row r="29" spans="1:9" ht="15">
      <c r="C29" s="207"/>
      <c r="D29" s="24"/>
      <c r="E29" s="24"/>
      <c r="F29" s="24" t="s">
        <v>128</v>
      </c>
      <c r="G29" s="187">
        <f>A9</f>
        <v>0</v>
      </c>
      <c r="H29" s="193" t="s">
        <v>153</v>
      </c>
      <c r="I29" s="208"/>
    </row>
    <row r="30" spans="1:9" ht="15">
      <c r="C30" s="207"/>
      <c r="D30" s="24"/>
      <c r="E30" s="24"/>
      <c r="F30" s="24" t="s">
        <v>128</v>
      </c>
      <c r="G30" s="187">
        <f>A13</f>
        <v>0</v>
      </c>
      <c r="H30" s="185" t="s">
        <v>132</v>
      </c>
      <c r="I30" s="208"/>
    </row>
    <row r="31" spans="1:9" ht="15.75" thickBot="1">
      <c r="C31" s="207"/>
      <c r="D31" s="24"/>
      <c r="E31" s="24"/>
      <c r="F31" s="24" t="s">
        <v>133</v>
      </c>
      <c r="G31" s="189">
        <f>+G28*G29*G30</f>
        <v>0</v>
      </c>
      <c r="H31" s="24" t="s">
        <v>154</v>
      </c>
      <c r="I31" s="208"/>
    </row>
    <row r="32" spans="1:9" ht="15.75" thickTop="1">
      <c r="C32" s="207"/>
      <c r="D32" s="24"/>
      <c r="E32" s="24"/>
      <c r="F32" s="24"/>
      <c r="G32" s="24"/>
      <c r="H32" s="24"/>
      <c r="I32" s="208"/>
    </row>
    <row r="33" spans="1:9" ht="15">
      <c r="C33" s="207"/>
      <c r="D33" s="24"/>
      <c r="E33" s="24"/>
      <c r="F33" s="24"/>
      <c r="G33" s="24"/>
      <c r="H33" s="24"/>
      <c r="I33" s="208"/>
    </row>
    <row r="34" spans="1:9" ht="15">
      <c r="C34" s="207"/>
      <c r="D34" s="24"/>
      <c r="E34" s="24"/>
      <c r="F34" s="24"/>
      <c r="G34" s="24"/>
      <c r="H34" s="24"/>
      <c r="I34" s="208"/>
    </row>
    <row r="35" spans="1:9" s="168" customFormat="1" ht="15">
      <c r="A35" s="171"/>
      <c r="C35" s="209" t="s">
        <v>155</v>
      </c>
      <c r="D35" s="190" t="s">
        <v>156</v>
      </c>
      <c r="E35" s="190"/>
      <c r="F35" s="190"/>
      <c r="G35" s="190"/>
      <c r="H35" s="190"/>
      <c r="I35" s="206">
        <f>$E$38</f>
        <v>0</v>
      </c>
    </row>
    <row r="36" spans="1:9" ht="15">
      <c r="C36" s="207"/>
      <c r="D36" s="24"/>
      <c r="E36" s="184">
        <v>1063</v>
      </c>
      <c r="F36" s="24" t="s">
        <v>138</v>
      </c>
      <c r="G36" s="185" t="s">
        <v>157</v>
      </c>
      <c r="H36" s="24"/>
      <c r="I36" s="208"/>
    </row>
    <row r="37" spans="1:9" ht="15">
      <c r="C37" s="207"/>
      <c r="D37" s="24" t="s">
        <v>128</v>
      </c>
      <c r="E37" s="187">
        <f>A13</f>
        <v>0</v>
      </c>
      <c r="F37" s="24"/>
      <c r="G37" s="185" t="s">
        <v>132</v>
      </c>
      <c r="H37" s="24"/>
      <c r="I37" s="208"/>
    </row>
    <row r="38" spans="1:9" ht="15.75" thickBot="1">
      <c r="C38" s="207"/>
      <c r="D38" s="24" t="s">
        <v>133</v>
      </c>
      <c r="E38" s="189">
        <f>+E36*E37</f>
        <v>0</v>
      </c>
      <c r="F38" s="24"/>
      <c r="G38" s="24" t="s">
        <v>158</v>
      </c>
      <c r="H38" s="24"/>
      <c r="I38" s="208"/>
    </row>
    <row r="39" spans="1:9" ht="15.75" thickTop="1">
      <c r="C39" s="207"/>
      <c r="D39" s="24"/>
      <c r="E39" s="24"/>
      <c r="F39" s="24"/>
      <c r="G39" s="24"/>
      <c r="H39" s="24"/>
      <c r="I39" s="208"/>
    </row>
    <row r="40" spans="1:9" ht="15">
      <c r="C40" s="207"/>
      <c r="D40" s="24"/>
      <c r="E40" s="24"/>
      <c r="F40" s="24" t="s">
        <v>138</v>
      </c>
      <c r="G40" s="24" t="s">
        <v>159</v>
      </c>
      <c r="H40" s="24"/>
      <c r="I40" s="208"/>
    </row>
    <row r="41" spans="1:9" ht="15">
      <c r="C41" s="212"/>
      <c r="D41" s="196"/>
      <c r="E41" s="196"/>
      <c r="F41" s="196"/>
      <c r="G41" s="196"/>
      <c r="H41" s="196"/>
      <c r="I41" s="213"/>
    </row>
    <row r="42" spans="1:9" s="168" customFormat="1" ht="12.75" customHeight="1">
      <c r="A42" s="171"/>
      <c r="C42" s="214" t="s">
        <v>160</v>
      </c>
      <c r="D42" s="197" t="s">
        <v>161</v>
      </c>
      <c r="E42" s="197"/>
      <c r="F42" s="197"/>
      <c r="G42" s="197"/>
      <c r="H42" s="197"/>
      <c r="I42" s="215">
        <v>0</v>
      </c>
    </row>
    <row r="43" spans="1:9" ht="15">
      <c r="C43" s="214" t="s">
        <v>162</v>
      </c>
      <c r="D43" s="197" t="s">
        <v>163</v>
      </c>
      <c r="E43" s="197"/>
      <c r="F43" s="197"/>
      <c r="G43" s="197"/>
      <c r="H43" s="197"/>
      <c r="I43" s="215">
        <v>0</v>
      </c>
    </row>
    <row r="44" spans="1:9" ht="15">
      <c r="C44" s="214" t="s">
        <v>164</v>
      </c>
      <c r="D44" s="197" t="s">
        <v>165</v>
      </c>
      <c r="E44" s="197"/>
      <c r="F44" s="197"/>
      <c r="G44" s="197"/>
      <c r="H44" s="197"/>
      <c r="I44" s="215">
        <v>0</v>
      </c>
    </row>
    <row r="45" spans="1:9" ht="15">
      <c r="C45" s="214" t="s">
        <v>166</v>
      </c>
      <c r="D45" s="197" t="s">
        <v>167</v>
      </c>
      <c r="E45" s="197"/>
      <c r="F45" s="197"/>
      <c r="G45" s="197"/>
      <c r="H45" s="197"/>
      <c r="I45" s="215">
        <v>0</v>
      </c>
    </row>
    <row r="46" spans="1:9" ht="15">
      <c r="C46" s="214" t="s">
        <v>168</v>
      </c>
      <c r="D46" s="197" t="s">
        <v>169</v>
      </c>
      <c r="E46" s="197"/>
      <c r="F46" s="197"/>
      <c r="G46" s="197"/>
      <c r="H46" s="197"/>
      <c r="I46" s="215">
        <v>0</v>
      </c>
    </row>
    <row r="47" spans="1:9" ht="15">
      <c r="C47" s="214" t="s">
        <v>170</v>
      </c>
      <c r="D47" s="197" t="s">
        <v>171</v>
      </c>
      <c r="E47" s="197"/>
      <c r="F47" s="197"/>
      <c r="G47" s="197"/>
      <c r="H47" s="197"/>
      <c r="I47" s="215">
        <v>0</v>
      </c>
    </row>
    <row r="48" spans="1:9" ht="13.5" thickBot="1">
      <c r="C48" s="216"/>
      <c r="I48" s="217"/>
    </row>
    <row r="49" spans="1:9" s="173" customFormat="1" ht="15.75">
      <c r="A49" s="172"/>
      <c r="C49" s="174"/>
      <c r="D49" s="175"/>
      <c r="E49" s="175"/>
      <c r="F49" s="175"/>
      <c r="G49" s="175"/>
      <c r="H49" s="117" t="s">
        <v>44</v>
      </c>
      <c r="I49" s="176">
        <f>I4+I11+I20+I35+I42+I43+I44+I45+I46+I47</f>
        <v>0</v>
      </c>
    </row>
    <row r="50" spans="1:9" s="173" customFormat="1" ht="16.5" thickBot="1">
      <c r="A50" s="172"/>
      <c r="C50" s="177"/>
      <c r="D50" s="178"/>
      <c r="E50" s="178"/>
      <c r="F50" s="178"/>
      <c r="G50" s="178"/>
      <c r="H50" s="179" t="s">
        <v>46</v>
      </c>
      <c r="I50" s="180"/>
    </row>
    <row r="51" spans="1:9" s="173" customFormat="1" ht="17.25" thickTop="1" thickBot="1">
      <c r="A51" s="172"/>
      <c r="C51" s="181"/>
      <c r="D51" s="182"/>
      <c r="E51" s="182"/>
      <c r="F51" s="182"/>
      <c r="G51" s="182"/>
      <c r="H51" s="119" t="s">
        <v>48</v>
      </c>
      <c r="I51" s="183">
        <f>I49-I50</f>
        <v>0</v>
      </c>
    </row>
    <row r="52" spans="1:9" ht="15">
      <c r="E52" s="196" t="s">
        <v>52</v>
      </c>
    </row>
  </sheetData>
  <mergeCells count="6">
    <mergeCell ref="G18:I18"/>
    <mergeCell ref="A1:E1"/>
    <mergeCell ref="A11:A12"/>
    <mergeCell ref="C2:I3"/>
    <mergeCell ref="A3:A4"/>
    <mergeCell ref="A7:A8"/>
  </mergeCells>
  <phoneticPr fontId="2" type="noConversion"/>
  <pageMargins left="0.42" right="0.35" top="1" bottom="1" header="0.5" footer="0.5"/>
  <pageSetup scale="92" orientation="portrait"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b3f692-e7b0-4a61-8dcf-32bd58aae29f">
      <Terms xmlns="http://schemas.microsoft.com/office/infopath/2007/PartnerControls"/>
    </lcf76f155ced4ddcb4097134ff3c332f>
    <TaxCatchAll xmlns="af792eea-9758-415c-aa75-d07090b2715c" xsi:nil="true"/>
    <date xmlns="c2b3f692-e7b0-4a61-8dcf-32bd58aae29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145BDCFBCC1143A5028F0A8A021C51" ma:contentTypeVersion="18" ma:contentTypeDescription="Create a new document." ma:contentTypeScope="" ma:versionID="533002c106aba92b4687484a1af3f9b4">
  <xsd:schema xmlns:xsd="http://www.w3.org/2001/XMLSchema" xmlns:xs="http://www.w3.org/2001/XMLSchema" xmlns:p="http://schemas.microsoft.com/office/2006/metadata/properties" xmlns:ns2="c2b3f692-e7b0-4a61-8dcf-32bd58aae29f" xmlns:ns3="af792eea-9758-415c-aa75-d07090b2715c" targetNamespace="http://schemas.microsoft.com/office/2006/metadata/properties" ma:root="true" ma:fieldsID="47acea0343d388d87d7037ba5b546251" ns2:_="" ns3:_="">
    <xsd:import namespace="c2b3f692-e7b0-4a61-8dcf-32bd58aae29f"/>
    <xsd:import namespace="af792eea-9758-415c-aa75-d07090b271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dat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3f692-e7b0-4a61-8dcf-32bd58aae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date" ma:index="19" nillable="true" ma:displayName="date" ma:format="DateOnly" ma:internalName="date">
      <xsd:simpleType>
        <xsd:restriction base="dms:DateTim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ff4b8bf-a4d8-42bc-b688-2b32bfd30f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792eea-9758-415c-aa75-d07090b271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5468f5b-2181-4164-812b-e520b120c1db}" ma:internalName="TaxCatchAll" ma:showField="CatchAllData" ma:web="af792eea-9758-415c-aa75-d07090b271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572D1-FC69-422F-933F-974FBF3BEBCD}"/>
</file>

<file path=customXml/itemProps2.xml><?xml version="1.0" encoding="utf-8"?>
<ds:datastoreItem xmlns:ds="http://schemas.openxmlformats.org/officeDocument/2006/customXml" ds:itemID="{F9B9A178-B550-4288-ACAE-4AE727A3A589}"/>
</file>

<file path=customXml/itemProps3.xml><?xml version="1.0" encoding="utf-8"?>
<ds:datastoreItem xmlns:ds="http://schemas.openxmlformats.org/officeDocument/2006/customXml" ds:itemID="{F9B2DA88-AEE2-476E-ADB0-FA7DFD07715D}"/>
</file>

<file path=docProps/app.xml><?xml version="1.0" encoding="utf-8"?>
<Properties xmlns="http://schemas.openxmlformats.org/officeDocument/2006/extended-properties" xmlns:vt="http://schemas.openxmlformats.org/officeDocument/2006/docPropsVTypes">
  <Application>Microsoft Excel Online</Application>
  <Manager/>
  <Company>NCGA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Dale (Fiscal Research)</dc:creator>
  <cp:keywords/>
  <dc:description/>
  <cp:lastModifiedBy>Brent Lucas (Fiscal Research)</cp:lastModifiedBy>
  <cp:revision/>
  <dcterms:created xsi:type="dcterms:W3CDTF">2010-02-17T20:37:31Z</dcterms:created>
  <dcterms:modified xsi:type="dcterms:W3CDTF">2024-03-25T12:36:53Z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0x010100E5145BDCFBCC1143A5028F0A8A021C51</vt:lpwstr>
  </property>
  <property fmtid="{D5CDD505-2E9C-101B-9397-08002B2CF9AE}" pid="3" name="MediaServiceImageTags">
    <vt:lpwstr/>
  </property>
</Properties>
</file>